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hna\Desktop\FRCS\Results\Weekly\"/>
    </mc:Choice>
  </mc:AlternateContent>
  <bookViews>
    <workbookView xWindow="0" yWindow="0" windowWidth="11310" windowHeight="5310"/>
  </bookViews>
  <sheets>
    <sheet name="Weekly" sheetId="2" r:id="rId1"/>
    <sheet name="Fortnightly" sheetId="1" r:id="rId2"/>
    <sheet name="Bi-Monthly" sheetId="4" r:id="rId3"/>
    <sheet name="Monthly" sheetId="5" r:id="rId4"/>
  </sheets>
  <calcPr calcId="152511"/>
</workbook>
</file>

<file path=xl/calcChain.xml><?xml version="1.0" encoding="utf-8"?>
<calcChain xmlns="http://schemas.openxmlformats.org/spreadsheetml/2006/main">
  <c r="E9" i="5" l="1"/>
  <c r="C22" i="5" l="1"/>
  <c r="AB20" i="5"/>
  <c r="AB19" i="5"/>
  <c r="AB18" i="5"/>
  <c r="AB17" i="5"/>
  <c r="AB16" i="5"/>
  <c r="AB15" i="5"/>
  <c r="H15" i="5"/>
  <c r="AB14" i="5"/>
  <c r="H14" i="5"/>
  <c r="AB13" i="5"/>
  <c r="H13" i="5"/>
  <c r="AB12" i="5"/>
  <c r="H12" i="5"/>
  <c r="AB11" i="5"/>
  <c r="H11" i="5"/>
  <c r="G11" i="5"/>
  <c r="G12" i="5" s="1"/>
  <c r="AB10" i="5"/>
  <c r="H10" i="5"/>
  <c r="G10" i="5"/>
  <c r="P9" i="5"/>
  <c r="O9" i="5"/>
  <c r="H9" i="5"/>
  <c r="I9" i="5" s="1"/>
  <c r="E22" i="5"/>
  <c r="D9" i="5"/>
  <c r="D10" i="5" s="1"/>
  <c r="D11" i="5" s="1"/>
  <c r="D12" i="5" s="1"/>
  <c r="D13" i="5" s="1"/>
  <c r="D14" i="5" s="1"/>
  <c r="D15" i="5" s="1"/>
  <c r="D16" i="5" s="1"/>
  <c r="Y8" i="5"/>
  <c r="V8" i="5"/>
  <c r="K9" i="5" l="1"/>
  <c r="Q9" i="5"/>
  <c r="U8" i="5"/>
  <c r="D17" i="5"/>
  <c r="I16" i="5"/>
  <c r="G13" i="5"/>
  <c r="I12" i="5"/>
  <c r="I10" i="5"/>
  <c r="AB9" i="5"/>
  <c r="AB22" i="5" s="1"/>
  <c r="I11" i="5"/>
  <c r="F9" i="5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R9" i="5"/>
  <c r="Z24" i="5"/>
  <c r="J9" i="5" l="1"/>
  <c r="M9" i="5" s="1"/>
  <c r="U9" i="5" s="1"/>
  <c r="Y9" i="5" s="1"/>
  <c r="J16" i="5"/>
  <c r="K16" i="5"/>
  <c r="W26" i="5"/>
  <c r="Y26" i="5"/>
  <c r="X26" i="5"/>
  <c r="J11" i="5"/>
  <c r="K11" i="5"/>
  <c r="G14" i="5"/>
  <c r="I13" i="5"/>
  <c r="K10" i="5"/>
  <c r="J10" i="5"/>
  <c r="K12" i="5"/>
  <c r="J12" i="5"/>
  <c r="D18" i="5"/>
  <c r="I17" i="5"/>
  <c r="L9" i="5" l="1"/>
  <c r="T9" i="5" s="1"/>
  <c r="X9" i="5" s="1"/>
  <c r="P10" i="5" s="1"/>
  <c r="L12" i="5"/>
  <c r="M12" i="5"/>
  <c r="Q10" i="5"/>
  <c r="L11" i="5"/>
  <c r="M11" i="5"/>
  <c r="J13" i="5"/>
  <c r="K13" i="5"/>
  <c r="K17" i="5"/>
  <c r="J17" i="5"/>
  <c r="M10" i="5"/>
  <c r="L10" i="5"/>
  <c r="G15" i="5"/>
  <c r="I15" i="5" s="1"/>
  <c r="I14" i="5"/>
  <c r="D19" i="5"/>
  <c r="I18" i="5"/>
  <c r="Z26" i="5"/>
  <c r="M16" i="5"/>
  <c r="L16" i="5"/>
  <c r="H20" i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U10" i="5" l="1"/>
  <c r="Y10" i="5" s="1"/>
  <c r="N9" i="5"/>
  <c r="T10" i="5"/>
  <c r="X10" i="5" s="1"/>
  <c r="P11" i="5" s="1"/>
  <c r="S9" i="5"/>
  <c r="V9" i="5" s="1"/>
  <c r="N11" i="5"/>
  <c r="N16" i="5"/>
  <c r="J18" i="5"/>
  <c r="K18" i="5"/>
  <c r="D20" i="5"/>
  <c r="I20" i="5" s="1"/>
  <c r="I19" i="5"/>
  <c r="L13" i="5"/>
  <c r="M13" i="5"/>
  <c r="K14" i="5"/>
  <c r="J14" i="5"/>
  <c r="L17" i="5"/>
  <c r="M17" i="5"/>
  <c r="N12" i="5"/>
  <c r="N10" i="5"/>
  <c r="J15" i="5"/>
  <c r="K15" i="5"/>
  <c r="Q11" i="5"/>
  <c r="Q9" i="2"/>
  <c r="Q9" i="1"/>
  <c r="Q9" i="4"/>
  <c r="P9" i="4"/>
  <c r="O9" i="4"/>
  <c r="W9" i="5" l="1"/>
  <c r="O10" i="5" s="1"/>
  <c r="N17" i="5"/>
  <c r="L18" i="5"/>
  <c r="M18" i="5"/>
  <c r="K19" i="5"/>
  <c r="J19" i="5"/>
  <c r="L15" i="5"/>
  <c r="M15" i="5"/>
  <c r="T11" i="5"/>
  <c r="X11" i="5" s="1"/>
  <c r="L14" i="5"/>
  <c r="M14" i="5"/>
  <c r="U11" i="5"/>
  <c r="Y11" i="5" s="1"/>
  <c r="Q12" i="5" s="1"/>
  <c r="J20" i="5"/>
  <c r="K20" i="5"/>
  <c r="N13" i="5"/>
  <c r="Z9" i="5" l="1"/>
  <c r="AD9" i="5" s="1"/>
  <c r="N14" i="5"/>
  <c r="R10" i="5"/>
  <c r="S10" i="5"/>
  <c r="M20" i="5"/>
  <c r="L20" i="5"/>
  <c r="L19" i="5"/>
  <c r="M19" i="5"/>
  <c r="N15" i="5"/>
  <c r="N18" i="5"/>
  <c r="U12" i="5"/>
  <c r="Y12" i="5" s="1"/>
  <c r="Q13" i="5" s="1"/>
  <c r="P12" i="5"/>
  <c r="H9" i="2"/>
  <c r="U13" i="5" l="1"/>
  <c r="Y13" i="5" s="1"/>
  <c r="Q14" i="5" s="1"/>
  <c r="V10" i="5"/>
  <c r="W10" i="5"/>
  <c r="T12" i="5"/>
  <c r="X12" i="5" s="1"/>
  <c r="P13" i="5" s="1"/>
  <c r="N19" i="5"/>
  <c r="N20" i="5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U14" i="5" l="1"/>
  <c r="Y14" i="5" s="1"/>
  <c r="Q15" i="5" s="1"/>
  <c r="T13" i="5"/>
  <c r="X13" i="5" s="1"/>
  <c r="P14" i="5" s="1"/>
  <c r="Z10" i="5"/>
  <c r="O11" i="5"/>
  <c r="I9" i="1"/>
  <c r="K9" i="1" s="1"/>
  <c r="R9" i="1"/>
  <c r="Z36" i="4"/>
  <c r="AB34" i="4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L9" i="4" s="1"/>
  <c r="R9" i="4"/>
  <c r="I10" i="4"/>
  <c r="K10" i="4" s="1"/>
  <c r="Z38" i="1"/>
  <c r="I10" i="1"/>
  <c r="K10" i="1" s="1"/>
  <c r="I12" i="1"/>
  <c r="K12" i="1" s="1"/>
  <c r="I11" i="1"/>
  <c r="K11" i="1" s="1"/>
  <c r="AB36" i="1"/>
  <c r="G13" i="1"/>
  <c r="T14" i="5" l="1"/>
  <c r="X14" i="5" s="1"/>
  <c r="P15" i="5" s="1"/>
  <c r="U15" i="5"/>
  <c r="Y15" i="5" s="1"/>
  <c r="Q16" i="5" s="1"/>
  <c r="R11" i="5"/>
  <c r="S11" i="5"/>
  <c r="AD10" i="5"/>
  <c r="J9" i="1"/>
  <c r="L9" i="1" s="1"/>
  <c r="Y66" i="2"/>
  <c r="X66" i="2"/>
  <c r="M9" i="4"/>
  <c r="U9" i="4" s="1"/>
  <c r="Y9" i="4" s="1"/>
  <c r="AE9" i="4" s="1"/>
  <c r="X38" i="4"/>
  <c r="Y38" i="4"/>
  <c r="Y40" i="1"/>
  <c r="X40" i="1"/>
  <c r="W40" i="1"/>
  <c r="W38" i="4"/>
  <c r="W66" i="2"/>
  <c r="J9" i="2"/>
  <c r="D37" i="2"/>
  <c r="G13" i="2"/>
  <c r="I12" i="2"/>
  <c r="K12" i="2" s="1"/>
  <c r="J10" i="2"/>
  <c r="J11" i="2"/>
  <c r="G13" i="4"/>
  <c r="I12" i="4"/>
  <c r="K12" i="4" s="1"/>
  <c r="J10" i="4"/>
  <c r="L10" i="4" s="1"/>
  <c r="J11" i="4"/>
  <c r="L11" i="4" s="1"/>
  <c r="J12" i="1"/>
  <c r="G14" i="1"/>
  <c r="I13" i="1"/>
  <c r="K13" i="1" s="1"/>
  <c r="J11" i="1"/>
  <c r="J10" i="1"/>
  <c r="U16" i="5" l="1"/>
  <c r="Y16" i="5" s="1"/>
  <c r="Q17" i="5" s="1"/>
  <c r="T15" i="5"/>
  <c r="X15" i="5" s="1"/>
  <c r="P16" i="5" s="1"/>
  <c r="W11" i="5"/>
  <c r="V11" i="5"/>
  <c r="M9" i="1"/>
  <c r="U9" i="1" s="1"/>
  <c r="Y9" i="1" s="1"/>
  <c r="Q10" i="1" s="1"/>
  <c r="Z66" i="2"/>
  <c r="Q10" i="4"/>
  <c r="M11" i="4"/>
  <c r="M10" i="4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D38" i="2"/>
  <c r="J12" i="2"/>
  <c r="I13" i="2"/>
  <c r="K13" i="2" s="1"/>
  <c r="G14" i="2"/>
  <c r="I13" i="4"/>
  <c r="K13" i="4" s="1"/>
  <c r="G14" i="4"/>
  <c r="J12" i="4"/>
  <c r="L12" i="4" s="1"/>
  <c r="J13" i="1"/>
  <c r="I14" i="1"/>
  <c r="K14" i="1" s="1"/>
  <c r="G15" i="1"/>
  <c r="T16" i="5" l="1"/>
  <c r="X16" i="5" s="1"/>
  <c r="P17" i="5" s="1"/>
  <c r="U17" i="5"/>
  <c r="Y17" i="5" s="1"/>
  <c r="Q18" i="5" s="1"/>
  <c r="Z11" i="5"/>
  <c r="O12" i="5"/>
  <c r="U10" i="4"/>
  <c r="Y10" i="4" s="1"/>
  <c r="Q11" i="4" s="1"/>
  <c r="U11" i="4" s="1"/>
  <c r="Y11" i="4" s="1"/>
  <c r="Q12" i="4" s="1"/>
  <c r="N9" i="1"/>
  <c r="N11" i="1"/>
  <c r="N12" i="1"/>
  <c r="M12" i="4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N10" i="1"/>
  <c r="U10" i="2"/>
  <c r="Y10" i="2" s="1"/>
  <c r="Q11" i="2" s="1"/>
  <c r="U11" i="2" s="1"/>
  <c r="Y11" i="2" s="1"/>
  <c r="N11" i="2"/>
  <c r="T9" i="2"/>
  <c r="X9" i="2" s="1"/>
  <c r="S9" i="2" s="1"/>
  <c r="N9" i="2"/>
  <c r="N10" i="2"/>
  <c r="D39" i="2"/>
  <c r="J13" i="2"/>
  <c r="G15" i="2"/>
  <c r="I14" i="2"/>
  <c r="K14" i="2" s="1"/>
  <c r="G15" i="4"/>
  <c r="I14" i="4"/>
  <c r="K14" i="4" s="1"/>
  <c r="J13" i="4"/>
  <c r="L13" i="4" s="1"/>
  <c r="J14" i="1"/>
  <c r="G16" i="1"/>
  <c r="I15" i="1"/>
  <c r="K15" i="1" s="1"/>
  <c r="T17" i="5" l="1"/>
  <c r="X17" i="5" s="1"/>
  <c r="P18" i="5" s="1"/>
  <c r="R12" i="5"/>
  <c r="S12" i="5"/>
  <c r="U18" i="5"/>
  <c r="Y18" i="5" s="1"/>
  <c r="Q19" i="5" s="1"/>
  <c r="AD11" i="5"/>
  <c r="M13" i="4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D40" i="2"/>
  <c r="J14" i="2"/>
  <c r="I15" i="2"/>
  <c r="K15" i="2" s="1"/>
  <c r="G16" i="2"/>
  <c r="I15" i="4"/>
  <c r="K15" i="4" s="1"/>
  <c r="G16" i="4"/>
  <c r="J14" i="4"/>
  <c r="L14" i="4" s="1"/>
  <c r="J15" i="1"/>
  <c r="I16" i="1"/>
  <c r="K16" i="1" s="1"/>
  <c r="G17" i="1"/>
  <c r="U19" i="5" l="1"/>
  <c r="Y19" i="5" s="1"/>
  <c r="Q20" i="5" s="1"/>
  <c r="U20" i="5" s="1"/>
  <c r="Y20" i="5" s="1"/>
  <c r="Y22" i="5" s="1"/>
  <c r="Y28" i="5" s="1"/>
  <c r="T18" i="5"/>
  <c r="X18" i="5" s="1"/>
  <c r="P19" i="5" s="1"/>
  <c r="W12" i="5"/>
  <c r="V12" i="5"/>
  <c r="N14" i="1"/>
  <c r="M14" i="4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V9" i="2"/>
  <c r="O10" i="2"/>
  <c r="Q13" i="2"/>
  <c r="U13" i="2" s="1"/>
  <c r="Y13" i="2" s="1"/>
  <c r="N13" i="2"/>
  <c r="D41" i="2"/>
  <c r="T13" i="2"/>
  <c r="X13" i="2" s="1"/>
  <c r="P14" i="2" s="1"/>
  <c r="J15" i="2"/>
  <c r="G17" i="2"/>
  <c r="I16" i="2"/>
  <c r="K16" i="2" s="1"/>
  <c r="J15" i="4"/>
  <c r="L15" i="4" s="1"/>
  <c r="G17" i="4"/>
  <c r="I16" i="4"/>
  <c r="K16" i="4" s="1"/>
  <c r="J16" i="1"/>
  <c r="G18" i="1"/>
  <c r="I17" i="1"/>
  <c r="K17" i="1" s="1"/>
  <c r="T19" i="5" l="1"/>
  <c r="X19" i="5" s="1"/>
  <c r="P20" i="5" s="1"/>
  <c r="T20" i="5" s="1"/>
  <c r="X20" i="5" s="1"/>
  <c r="X22" i="5" s="1"/>
  <c r="X28" i="5" s="1"/>
  <c r="Z12" i="5"/>
  <c r="O13" i="5"/>
  <c r="S10" i="2"/>
  <c r="V10" i="2" s="1"/>
  <c r="N15" i="1"/>
  <c r="M15" i="4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R10" i="2"/>
  <c r="N14" i="2"/>
  <c r="Q14" i="2"/>
  <c r="U14" i="2" s="1"/>
  <c r="Y14" i="2" s="1"/>
  <c r="X12" i="4"/>
  <c r="P13" i="4" s="1"/>
  <c r="T13" i="4" s="1"/>
  <c r="X13" i="4" s="1"/>
  <c r="P14" i="4" s="1"/>
  <c r="D42" i="2"/>
  <c r="T14" i="2"/>
  <c r="X14" i="2" s="1"/>
  <c r="P15" i="2" s="1"/>
  <c r="J16" i="2"/>
  <c r="G18" i="2"/>
  <c r="I17" i="2"/>
  <c r="K17" i="2" s="1"/>
  <c r="J16" i="4"/>
  <c r="L16" i="4" s="1"/>
  <c r="G18" i="4"/>
  <c r="I17" i="4"/>
  <c r="K17" i="4" s="1"/>
  <c r="T14" i="1"/>
  <c r="X14" i="1" s="1"/>
  <c r="P15" i="1" s="1"/>
  <c r="I18" i="1"/>
  <c r="K18" i="1" s="1"/>
  <c r="G19" i="1"/>
  <c r="G20" i="1" s="1"/>
  <c r="J17" i="1"/>
  <c r="AD12" i="5" l="1"/>
  <c r="R13" i="5"/>
  <c r="S13" i="5"/>
  <c r="W10" i="2"/>
  <c r="Z10" i="2" s="1"/>
  <c r="I20" i="1"/>
  <c r="G21" i="1"/>
  <c r="M16" i="4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5" i="2"/>
  <c r="Q15" i="2"/>
  <c r="U15" i="2" s="1"/>
  <c r="Y15" i="2" s="1"/>
  <c r="D43" i="2"/>
  <c r="T15" i="2"/>
  <c r="X15" i="2" s="1"/>
  <c r="P16" i="2" s="1"/>
  <c r="J17" i="2"/>
  <c r="AD10" i="2"/>
  <c r="I18" i="2"/>
  <c r="K18" i="2" s="1"/>
  <c r="G19" i="2"/>
  <c r="T14" i="4"/>
  <c r="X14" i="4" s="1"/>
  <c r="P15" i="4" s="1"/>
  <c r="I18" i="4"/>
  <c r="K18" i="4" s="1"/>
  <c r="G19" i="4"/>
  <c r="J17" i="4"/>
  <c r="L17" i="4" s="1"/>
  <c r="T15" i="1"/>
  <c r="X15" i="1" s="1"/>
  <c r="P16" i="1" s="1"/>
  <c r="I19" i="1"/>
  <c r="K19" i="1" s="1"/>
  <c r="J18" i="1"/>
  <c r="O11" i="2" l="1"/>
  <c r="S11" i="2" s="1"/>
  <c r="V11" i="2" s="1"/>
  <c r="W13" i="5"/>
  <c r="V13" i="5"/>
  <c r="J20" i="1"/>
  <c r="K20" i="1"/>
  <c r="I21" i="1"/>
  <c r="G22" i="1"/>
  <c r="M17" i="4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R11" i="2"/>
  <c r="Q16" i="2"/>
  <c r="N16" i="2"/>
  <c r="D44" i="2"/>
  <c r="T16" i="2"/>
  <c r="X16" i="2" s="1"/>
  <c r="P17" i="2" s="1"/>
  <c r="J18" i="2"/>
  <c r="G20" i="2"/>
  <c r="I19" i="2"/>
  <c r="K19" i="2" s="1"/>
  <c r="W11" i="2"/>
  <c r="T15" i="4"/>
  <c r="X15" i="4" s="1"/>
  <c r="P16" i="4" s="1"/>
  <c r="T16" i="4" s="1"/>
  <c r="J18" i="4"/>
  <c r="L18" i="4" s="1"/>
  <c r="G20" i="4"/>
  <c r="I19" i="4"/>
  <c r="K19" i="4" s="1"/>
  <c r="T16" i="1"/>
  <c r="X16" i="1" s="1"/>
  <c r="P17" i="1" s="1"/>
  <c r="J19" i="1"/>
  <c r="Z13" i="5" l="1"/>
  <c r="O14" i="5"/>
  <c r="M20" i="1"/>
  <c r="L20" i="1"/>
  <c r="I22" i="1"/>
  <c r="G23" i="1"/>
  <c r="J21" i="1"/>
  <c r="K21" i="1"/>
  <c r="M18" i="4"/>
  <c r="L19" i="1"/>
  <c r="M19" i="1"/>
  <c r="U19" i="1" s="1"/>
  <c r="Y19" i="1" s="1"/>
  <c r="M18" i="2"/>
  <c r="L18" i="2"/>
  <c r="U17" i="4"/>
  <c r="Y17" i="4" s="1"/>
  <c r="Q18" i="4" s="1"/>
  <c r="N17" i="4"/>
  <c r="N18" i="1"/>
  <c r="S11" i="4"/>
  <c r="R11" i="4"/>
  <c r="N17" i="2"/>
  <c r="O12" i="2"/>
  <c r="S12" i="2" s="1"/>
  <c r="Z11" i="2"/>
  <c r="U16" i="2"/>
  <c r="Y16" i="2" s="1"/>
  <c r="Q17" i="2" s="1"/>
  <c r="D45" i="2"/>
  <c r="T17" i="2"/>
  <c r="X17" i="2" s="1"/>
  <c r="P18" i="2" s="1"/>
  <c r="J19" i="2"/>
  <c r="I20" i="2"/>
  <c r="K20" i="2" s="1"/>
  <c r="G21" i="2"/>
  <c r="X16" i="4"/>
  <c r="P17" i="4" s="1"/>
  <c r="J19" i="4"/>
  <c r="L19" i="4" s="1"/>
  <c r="I20" i="4"/>
  <c r="K20" i="4" s="1"/>
  <c r="G21" i="4"/>
  <c r="T17" i="1"/>
  <c r="X17" i="1" s="1"/>
  <c r="P18" i="1" s="1"/>
  <c r="R14" i="5" l="1"/>
  <c r="S14" i="5"/>
  <c r="AD13" i="5"/>
  <c r="N18" i="4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M19" i="2"/>
  <c r="L19" i="2"/>
  <c r="W11" i="4"/>
  <c r="V11" i="4"/>
  <c r="N18" i="2"/>
  <c r="U17" i="2"/>
  <c r="Y17" i="2" s="1"/>
  <c r="Q18" i="2" s="1"/>
  <c r="U18" i="2" s="1"/>
  <c r="Y18" i="2" s="1"/>
  <c r="Q19" i="2" s="1"/>
  <c r="D46" i="2"/>
  <c r="T18" i="2"/>
  <c r="X18" i="2" s="1"/>
  <c r="P19" i="2" s="1"/>
  <c r="G22" i="2"/>
  <c r="I21" i="2"/>
  <c r="K21" i="2" s="1"/>
  <c r="J20" i="2"/>
  <c r="R12" i="2"/>
  <c r="AD11" i="2"/>
  <c r="T17" i="4"/>
  <c r="X17" i="4" s="1"/>
  <c r="P18" i="4" s="1"/>
  <c r="G22" i="4"/>
  <c r="I21" i="4"/>
  <c r="K21" i="4" s="1"/>
  <c r="J20" i="4"/>
  <c r="L20" i="4" s="1"/>
  <c r="T18" i="1"/>
  <c r="X18" i="1" s="1"/>
  <c r="P19" i="1" s="1"/>
  <c r="W14" i="5" l="1"/>
  <c r="V14" i="5"/>
  <c r="W9" i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M20" i="4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D47" i="2"/>
  <c r="J21" i="2"/>
  <c r="W12" i="2"/>
  <c r="Z12" i="2" s="1"/>
  <c r="V12" i="2"/>
  <c r="I22" i="2"/>
  <c r="K22" i="2" s="1"/>
  <c r="G23" i="2"/>
  <c r="T18" i="4"/>
  <c r="X18" i="4" s="1"/>
  <c r="J21" i="4"/>
  <c r="L21" i="4" s="1"/>
  <c r="I22" i="4"/>
  <c r="K22" i="4" s="1"/>
  <c r="G23" i="4"/>
  <c r="T19" i="1"/>
  <c r="X19" i="1" s="1"/>
  <c r="P20" i="1" s="1"/>
  <c r="Z14" i="5" l="1"/>
  <c r="AD14" i="5" s="1"/>
  <c r="O15" i="5"/>
  <c r="U20" i="4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M21" i="4"/>
  <c r="M21" i="2"/>
  <c r="L21" i="2"/>
  <c r="S12" i="4"/>
  <c r="R12" i="4"/>
  <c r="N20" i="4"/>
  <c r="P19" i="4"/>
  <c r="T19" i="4" s="1"/>
  <c r="X19" i="4" s="1"/>
  <c r="P20" i="4" s="1"/>
  <c r="U20" i="2"/>
  <c r="Y20" i="2" s="1"/>
  <c r="Q21" i="2" s="1"/>
  <c r="N20" i="2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L22" i="4" s="1"/>
  <c r="R15" i="5" l="1"/>
  <c r="S15" i="5"/>
  <c r="U21" i="4"/>
  <c r="Y21" i="4" s="1"/>
  <c r="Q22" i="4" s="1"/>
  <c r="N21" i="4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M22" i="4"/>
  <c r="M22" i="2"/>
  <c r="L22" i="2"/>
  <c r="W12" i="4"/>
  <c r="V12" i="4"/>
  <c r="U21" i="2"/>
  <c r="Y21" i="2" s="1"/>
  <c r="Q22" i="2" s="1"/>
  <c r="N21" i="2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L23" i="4" s="1"/>
  <c r="I24" i="4"/>
  <c r="K24" i="4" s="1"/>
  <c r="G25" i="4"/>
  <c r="W15" i="5" l="1"/>
  <c r="V15" i="5"/>
  <c r="U22" i="4"/>
  <c r="Y22" i="4" s="1"/>
  <c r="Q23" i="4" s="1"/>
  <c r="V10" i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M23" i="2"/>
  <c r="L23" i="2"/>
  <c r="Z12" i="4"/>
  <c r="AD12" i="4" s="1"/>
  <c r="O13" i="4"/>
  <c r="N22" i="4"/>
  <c r="U22" i="2"/>
  <c r="Y22" i="2" s="1"/>
  <c r="Q23" i="2" s="1"/>
  <c r="N22" i="2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L24" i="4" s="1"/>
  <c r="Z15" i="5" l="1"/>
  <c r="AD15" i="5" s="1"/>
  <c r="O16" i="5"/>
  <c r="U23" i="4"/>
  <c r="Y23" i="4" s="1"/>
  <c r="Q24" i="4" s="1"/>
  <c r="N25" i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M24" i="2"/>
  <c r="L24" i="2"/>
  <c r="N23" i="2"/>
  <c r="S13" i="4"/>
  <c r="R13" i="4"/>
  <c r="N23" i="4"/>
  <c r="U23" i="2"/>
  <c r="Y23" i="2" s="1"/>
  <c r="Q24" i="2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L25" i="4" s="1"/>
  <c r="G27" i="4"/>
  <c r="I26" i="4"/>
  <c r="K26" i="4" s="1"/>
  <c r="R16" i="5" l="1"/>
  <c r="S16" i="5"/>
  <c r="S11" i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D52" i="2"/>
  <c r="T24" i="2"/>
  <c r="X24" i="2" s="1"/>
  <c r="P25" i="2" s="1"/>
  <c r="J26" i="2"/>
  <c r="R14" i="2"/>
  <c r="AD13" i="2"/>
  <c r="I27" i="2"/>
  <c r="K27" i="2" s="1"/>
  <c r="G28" i="2"/>
  <c r="J26" i="4"/>
  <c r="L26" i="4" s="1"/>
  <c r="I27" i="4"/>
  <c r="K27" i="4" s="1"/>
  <c r="G28" i="4"/>
  <c r="V16" i="5" l="1"/>
  <c r="W16" i="5"/>
  <c r="W11" i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L27" i="4" s="1"/>
  <c r="Z16" i="5" l="1"/>
  <c r="AD16" i="5" s="1"/>
  <c r="O17" i="5"/>
  <c r="Z11" i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L28" i="4" s="1"/>
  <c r="I29" i="4"/>
  <c r="K29" i="4" s="1"/>
  <c r="G30" i="4"/>
  <c r="R17" i="5" l="1"/>
  <c r="S17" i="5"/>
  <c r="S12" i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L29" i="4" s="1"/>
  <c r="G31" i="4"/>
  <c r="I30" i="4"/>
  <c r="K30" i="4" s="1"/>
  <c r="W17" i="5" l="1"/>
  <c r="V17" i="5"/>
  <c r="V12" i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L30" i="4" s="1"/>
  <c r="Z17" i="5" l="1"/>
  <c r="AD17" i="5" s="1"/>
  <c r="O18" i="5"/>
  <c r="N31" i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L31" i="4" s="1"/>
  <c r="R18" i="5" l="1"/>
  <c r="S18" i="5"/>
  <c r="S13" i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M31" i="2"/>
  <c r="L31" i="2"/>
  <c r="W15" i="4"/>
  <c r="V15" i="4"/>
  <c r="N30" i="4"/>
  <c r="U30" i="2"/>
  <c r="Y30" i="2" s="1"/>
  <c r="Q31" i="2" s="1"/>
  <c r="N30" i="2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L32" i="4" s="1"/>
  <c r="V18" i="5" l="1"/>
  <c r="W18" i="5"/>
  <c r="V13" i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8" i="5" l="1"/>
  <c r="AD18" i="5" s="1"/>
  <c r="O19" i="5"/>
  <c r="Z13" i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R19" i="5" l="1"/>
  <c r="S19" i="5"/>
  <c r="S14" i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J35" i="2"/>
  <c r="G37" i="2"/>
  <c r="I36" i="2"/>
  <c r="K36" i="2" s="1"/>
  <c r="T33" i="2"/>
  <c r="X33" i="2" s="1"/>
  <c r="P34" i="2" s="1"/>
  <c r="R17" i="2"/>
  <c r="T32" i="4"/>
  <c r="X32" i="4" s="1"/>
  <c r="X34" i="4" s="1"/>
  <c r="W19" i="5" l="1"/>
  <c r="V19" i="5"/>
  <c r="W14" i="1"/>
  <c r="V14" i="1"/>
  <c r="M35" i="2"/>
  <c r="L35" i="2"/>
  <c r="Z16" i="4"/>
  <c r="AD16" i="4" s="1"/>
  <c r="O17" i="4"/>
  <c r="U34" i="2"/>
  <c r="Y34" i="2" s="1"/>
  <c r="Q35" i="2" s="1"/>
  <c r="N34" i="2"/>
  <c r="G38" i="2"/>
  <c r="I37" i="2"/>
  <c r="K37" i="2" s="1"/>
  <c r="J36" i="2"/>
  <c r="T34" i="2"/>
  <c r="X34" i="2" s="1"/>
  <c r="W17" i="2"/>
  <c r="Z17" i="2" s="1"/>
  <c r="V17" i="2"/>
  <c r="X40" i="4"/>
  <c r="Z19" i="5" l="1"/>
  <c r="AD19" i="5" s="1"/>
  <c r="O20" i="5"/>
  <c r="Z14" i="1"/>
  <c r="AD14" i="1" s="1"/>
  <c r="O15" i="1"/>
  <c r="M36" i="2"/>
  <c r="L36" i="2"/>
  <c r="S17" i="4"/>
  <c r="R17" i="4"/>
  <c r="U35" i="2"/>
  <c r="Y35" i="2" s="1"/>
  <c r="Q36" i="2" s="1"/>
  <c r="N35" i="2"/>
  <c r="J37" i="2"/>
  <c r="G39" i="2"/>
  <c r="I38" i="2"/>
  <c r="K38" i="2" s="1"/>
  <c r="P35" i="2"/>
  <c r="AD17" i="2"/>
  <c r="O18" i="2"/>
  <c r="S18" i="2" s="1"/>
  <c r="R20" i="5" l="1"/>
  <c r="S20" i="5"/>
  <c r="S15" i="1"/>
  <c r="R15" i="1"/>
  <c r="M37" i="2"/>
  <c r="L37" i="2"/>
  <c r="W17" i="4"/>
  <c r="V17" i="4"/>
  <c r="U36" i="2"/>
  <c r="Y36" i="2" s="1"/>
  <c r="Q37" i="2" s="1"/>
  <c r="N36" i="2"/>
  <c r="G40" i="2"/>
  <c r="I39" i="2"/>
  <c r="K39" i="2" s="1"/>
  <c r="J38" i="2"/>
  <c r="T35" i="2"/>
  <c r="X35" i="2" s="1"/>
  <c r="R18" i="2"/>
  <c r="V20" i="5" l="1"/>
  <c r="W20" i="5"/>
  <c r="W15" i="1"/>
  <c r="V15" i="1"/>
  <c r="M38" i="2"/>
  <c r="L38" i="2"/>
  <c r="U37" i="2"/>
  <c r="Y37" i="2" s="1"/>
  <c r="Q38" i="2" s="1"/>
  <c r="O18" i="4"/>
  <c r="Z17" i="4"/>
  <c r="AD17" i="4" s="1"/>
  <c r="N37" i="2"/>
  <c r="J39" i="2"/>
  <c r="G41" i="2"/>
  <c r="I40" i="2"/>
  <c r="K40" i="2" s="1"/>
  <c r="P36" i="2"/>
  <c r="V18" i="2"/>
  <c r="W18" i="2"/>
  <c r="Z18" i="2" s="1"/>
  <c r="Z20" i="5" l="1"/>
  <c r="W22" i="5"/>
  <c r="W28" i="5" s="1"/>
  <c r="Z15" i="1"/>
  <c r="AD15" i="1" s="1"/>
  <c r="O16" i="1"/>
  <c r="U38" i="2"/>
  <c r="Y38" i="2" s="1"/>
  <c r="Q39" i="2" s="1"/>
  <c r="M39" i="2"/>
  <c r="L39" i="2"/>
  <c r="S18" i="4"/>
  <c r="R18" i="4"/>
  <c r="N38" i="2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AD20" i="5" l="1"/>
  <c r="AD22" i="5" s="1"/>
  <c r="Z22" i="5"/>
  <c r="Z28" i="5" s="1"/>
  <c r="S16" i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U43" i="2" s="1"/>
  <c r="Y43" i="2" s="1"/>
  <c r="Q44" i="2" s="1"/>
  <c r="L43" i="2"/>
  <c r="V19" i="4"/>
  <c r="W19" i="4"/>
  <c r="T42" i="2"/>
  <c r="X42" i="2" s="1"/>
  <c r="P43" i="2" s="1"/>
  <c r="N42" i="2"/>
  <c r="J44" i="2"/>
  <c r="G46" i="2"/>
  <c r="I45" i="2"/>
  <c r="K45" i="2" s="1"/>
  <c r="R20" i="2"/>
  <c r="V17" i="1" l="1"/>
  <c r="W17" i="1"/>
  <c r="M44" i="2"/>
  <c r="U44" i="2" s="1"/>
  <c r="Y44" i="2" s="1"/>
  <c r="Q45" i="2" s="1"/>
  <c r="L44" i="2"/>
  <c r="Z19" i="4"/>
  <c r="AD19" i="4" s="1"/>
  <c r="O20" i="4"/>
  <c r="N43" i="2"/>
  <c r="T43" i="2"/>
  <c r="X43" i="2" s="1"/>
  <c r="P44" i="2" s="1"/>
  <c r="J45" i="2"/>
  <c r="G47" i="2"/>
  <c r="I46" i="2"/>
  <c r="K46" i="2" s="1"/>
  <c r="V20" i="2"/>
  <c r="W20" i="2"/>
  <c r="Z20" i="2" s="1"/>
  <c r="Z17" i="1" l="1"/>
  <c r="AD17" i="1" s="1"/>
  <c r="O18" i="1"/>
  <c r="M45" i="2"/>
  <c r="U45" i="2" s="1"/>
  <c r="Y45" i="2" s="1"/>
  <c r="Q46" i="2" s="1"/>
  <c r="L45" i="2"/>
  <c r="S20" i="4"/>
  <c r="R20" i="4"/>
  <c r="N44" i="2"/>
  <c r="T44" i="2"/>
  <c r="X44" i="2" s="1"/>
  <c r="P45" i="2" s="1"/>
  <c r="J46" i="2"/>
  <c r="G48" i="2"/>
  <c r="I47" i="2"/>
  <c r="K47" i="2" s="1"/>
  <c r="AD20" i="2"/>
  <c r="O21" i="2"/>
  <c r="S21" i="2" s="1"/>
  <c r="S18" i="1" l="1"/>
  <c r="R18" i="1"/>
  <c r="M46" i="2"/>
  <c r="U46" i="2" s="1"/>
  <c r="Y46" i="2" s="1"/>
  <c r="Q47" i="2" s="1"/>
  <c r="L46" i="2"/>
  <c r="W20" i="4"/>
  <c r="V20" i="4"/>
  <c r="N45" i="2"/>
  <c r="T45" i="2"/>
  <c r="X45" i="2" s="1"/>
  <c r="P46" i="2" s="1"/>
  <c r="J47" i="2"/>
  <c r="G49" i="2"/>
  <c r="I48" i="2"/>
  <c r="K48" i="2" s="1"/>
  <c r="R21" i="2"/>
  <c r="W18" i="1" l="1"/>
  <c r="V18" i="1"/>
  <c r="M47" i="2"/>
  <c r="U47" i="2" s="1"/>
  <c r="Y47" i="2" s="1"/>
  <c r="Q48" i="2" s="1"/>
  <c r="L47" i="2"/>
  <c r="Z20" i="4"/>
  <c r="AD20" i="4" s="1"/>
  <c r="O21" i="4"/>
  <c r="N46" i="2"/>
  <c r="T46" i="2"/>
  <c r="X46" i="2" s="1"/>
  <c r="P47" i="2" s="1"/>
  <c r="J48" i="2"/>
  <c r="G50" i="2"/>
  <c r="I49" i="2"/>
  <c r="K49" i="2" s="1"/>
  <c r="W21" i="2"/>
  <c r="Z21" i="2" s="1"/>
  <c r="V21" i="2"/>
  <c r="Z18" i="1" l="1"/>
  <c r="AD18" i="1" s="1"/>
  <c r="O19" i="1"/>
  <c r="M48" i="2"/>
  <c r="U48" i="2" s="1"/>
  <c r="Y48" i="2" s="1"/>
  <c r="Q49" i="2" s="1"/>
  <c r="L48" i="2"/>
  <c r="S21" i="4"/>
  <c r="R21" i="4"/>
  <c r="T47" i="2"/>
  <c r="X47" i="2" s="1"/>
  <c r="P48" i="2" s="1"/>
  <c r="N47" i="2"/>
  <c r="J49" i="2"/>
  <c r="G51" i="2"/>
  <c r="I50" i="2"/>
  <c r="K50" i="2" s="1"/>
  <c r="AD21" i="2"/>
  <c r="O22" i="2"/>
  <c r="S22" i="2" s="1"/>
  <c r="S19" i="1" l="1"/>
  <c r="R19" i="1"/>
  <c r="M49" i="2"/>
  <c r="U49" i="2" s="1"/>
  <c r="Y49" i="2" s="1"/>
  <c r="Q50" i="2" s="1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W19" i="1" l="1"/>
  <c r="V19" i="1"/>
  <c r="M50" i="2"/>
  <c r="U50" i="2" s="1"/>
  <c r="Y50" i="2" s="1"/>
  <c r="Q51" i="2" s="1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Z19" i="1" l="1"/>
  <c r="AD19" i="1" s="1"/>
  <c r="O20" i="1"/>
  <c r="M51" i="2"/>
  <c r="U51" i="2" s="1"/>
  <c r="Y51" i="2" s="1"/>
  <c r="Q52" i="2" s="1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S20" i="1" l="1"/>
  <c r="R20" i="1"/>
  <c r="M52" i="2"/>
  <c r="U52" i="2" s="1"/>
  <c r="Y52" i="2" s="1"/>
  <c r="Q53" i="2" s="1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V20" i="1" l="1"/>
  <c r="W20" i="1"/>
  <c r="M53" i="2"/>
  <c r="U53" i="2" s="1"/>
  <c r="Y53" i="2" s="1"/>
  <c r="Q54" i="2" s="1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Z20" i="1" l="1"/>
  <c r="AD20" i="1" s="1"/>
  <c r="O21" i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S32" i="1" l="1"/>
  <c r="R32" i="1"/>
  <c r="R35" i="2"/>
  <c r="W35" i="2"/>
  <c r="Z35" i="2" s="1"/>
  <c r="AD34" i="2"/>
  <c r="AD34" i="4"/>
  <c r="Z34" i="4"/>
  <c r="Z40" i="4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<sst xmlns="http://schemas.openxmlformats.org/spreadsheetml/2006/main" count="286" uniqueCount="63">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</sst>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tabSelected="1" workbookViewId="0">
      <pane xSplit="2" ySplit="7" topLeftCell="P66" activePane="bottomRight" state="frozen"/>
      <selection pane="topRight" activeCell="B1" sqref="B1"/>
      <selection pane="bottomLeft" activeCell="A8" sqref="A8"/>
      <selection pane="bottomRight" activeCell="M58" sqref="M58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3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23.25" customHeight="1" x14ac:dyDescent="0.25">
      <c r="A7" s="53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>
        <v>6923.08</v>
      </c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360000.16</v>
      </c>
      <c r="J9" s="7">
        <f>I9+F9</f>
        <v>360000.16</v>
      </c>
      <c r="K9" s="7">
        <f>IF(I9&gt;50000,(I9-50000)*20%+3600,IF(I9&gt;30000,(I9-30000)*18%,0))</f>
        <v>65600.032000000007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12400.023999999996</v>
      </c>
      <c r="M9" s="7">
        <f>IF(J9&gt;270000,(J9-270000)*10%,0)</f>
        <v>9000.0159999999978</v>
      </c>
      <c r="N9" s="7">
        <f>K9+L9+M9</f>
        <v>87000.072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1261.5390769230726</v>
      </c>
      <c r="T9" s="8">
        <f>(L9/G9*H9)-P9</f>
        <v>238.46199999999993</v>
      </c>
      <c r="U9" s="8">
        <f>(M9/G9*H9)-Q9</f>
        <v>173.07723076923074</v>
      </c>
      <c r="V9" s="22">
        <f t="shared" ref="V9:V60" si="1">S9+T9</f>
        <v>1500.0010769230726</v>
      </c>
      <c r="W9" s="7">
        <f>IF(S9&gt;0,S9,0)</f>
        <v>1261.5390769230726</v>
      </c>
      <c r="X9" s="7">
        <f>IF(T9&gt;0,T9,0)</f>
        <v>238.46199999999993</v>
      </c>
      <c r="Y9" s="7">
        <f>IF(U9&gt;0,U9,0)</f>
        <v>173.07723076923074</v>
      </c>
      <c r="Z9" s="7">
        <f>W9+X9+Y9</f>
        <v>1673.0783076923033</v>
      </c>
      <c r="AB9" s="7">
        <f>ROUND((C9+E9)*8%,2)</f>
        <v>553.85</v>
      </c>
      <c r="AD9" s="7">
        <f>(C9+E9)-Z9-AB9</f>
        <v>4696.1516923076961</v>
      </c>
    </row>
    <row r="10" spans="1:31" x14ac:dyDescent="0.25">
      <c r="B10" s="15">
        <v>2</v>
      </c>
      <c r="C10" s="24">
        <v>6923.08</v>
      </c>
      <c r="D10" s="25">
        <f>D9+C9</f>
        <v>6923.08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360000.16000000003</v>
      </c>
      <c r="J10" s="7">
        <f t="shared" ref="J10:J60" si="3">I10+F10</f>
        <v>360000.16000000003</v>
      </c>
      <c r="K10" s="7">
        <f t="shared" ref="K10:K60" si="4">IF(I10&gt;50000,(I10-50000)*20%+3600,IF(I10&gt;30000,(I10-30000)*18%,0))</f>
        <v>65600.032000000007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12400.024000000005</v>
      </c>
      <c r="M10" s="7">
        <f t="shared" ref="M10:M60" si="6">IF(J10&gt;270000,(J10-270000)*10%,0)</f>
        <v>9000.0160000000033</v>
      </c>
      <c r="N10" s="7">
        <f t="shared" ref="N10:N60" si="7">K10+L10+M10</f>
        <v>87000.072000000015</v>
      </c>
      <c r="O10" s="7">
        <f>O9+W9</f>
        <v>1261.5390769230726</v>
      </c>
      <c r="P10" s="7">
        <f>+P9+X9</f>
        <v>238.46199999999993</v>
      </c>
      <c r="Q10" s="7">
        <f>+Q9+Y9</f>
        <v>173.07723076923074</v>
      </c>
      <c r="R10" s="7">
        <f t="shared" ref="R10:R60" si="8">+O10+P10</f>
        <v>1500.0010769230726</v>
      </c>
      <c r="S10" s="8">
        <f t="shared" si="0"/>
        <v>1261.5390769230871</v>
      </c>
      <c r="T10" s="8">
        <f t="shared" ref="T10:T60" si="9">(L10/G10*H10)-P10</f>
        <v>238.46200000000027</v>
      </c>
      <c r="U10" s="8">
        <f t="shared" ref="U10:U60" si="10">(M10/G10*H10)-Q10</f>
        <v>173.07723076923091</v>
      </c>
      <c r="V10" s="22">
        <f t="shared" si="1"/>
        <v>1500.0010769230873</v>
      </c>
      <c r="W10" s="7">
        <f t="shared" ref="W10:W25" si="11">IF(S10&gt;0,S10,0)</f>
        <v>1261.5390769230871</v>
      </c>
      <c r="X10" s="7">
        <f t="shared" ref="X10:X25" si="12">IF(T10&gt;0,T10,0)</f>
        <v>238.46200000000027</v>
      </c>
      <c r="Y10" s="7">
        <f t="shared" ref="Y10:Y60" si="13">IF(U10&gt;0,U10,0)</f>
        <v>173.07723076923091</v>
      </c>
      <c r="Z10" s="7">
        <f t="shared" ref="Z10:Z60" si="14">W10+X10+Y10</f>
        <v>1673.0783076923183</v>
      </c>
      <c r="AB10" s="7">
        <f t="shared" ref="AB10:AB60" si="15">ROUND((C10+E10)*8%,2)</f>
        <v>553.85</v>
      </c>
      <c r="AD10" s="7">
        <f t="shared" ref="AD10:AD60" si="16">(C10+E10)-Z10-AB10</f>
        <v>4696.1516923076815</v>
      </c>
    </row>
    <row r="11" spans="1:31" x14ac:dyDescent="0.25">
      <c r="B11" s="15">
        <v>3</v>
      </c>
      <c r="C11" s="24">
        <v>6923.08</v>
      </c>
      <c r="D11" s="25">
        <f t="shared" ref="D11:D12" si="17">D10+C10</f>
        <v>13846.16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360000.16</v>
      </c>
      <c r="J11" s="7">
        <f t="shared" si="3"/>
        <v>360000.16</v>
      </c>
      <c r="K11" s="7">
        <f t="shared" si="4"/>
        <v>65600.032000000007</v>
      </c>
      <c r="L11" s="7">
        <f t="shared" si="5"/>
        <v>12400.023999999996</v>
      </c>
      <c r="M11" s="7">
        <f t="shared" si="6"/>
        <v>9000.0159999999978</v>
      </c>
      <c r="N11" s="7">
        <f t="shared" si="7"/>
        <v>87000.072</v>
      </c>
      <c r="O11" s="7">
        <f t="shared" ref="O11:O60" si="20">O10+W10</f>
        <v>2523.0781538461597</v>
      </c>
      <c r="P11" s="7">
        <f t="shared" ref="P11:Q60" si="21">+P10+X10</f>
        <v>476.92400000000021</v>
      </c>
      <c r="Q11" s="7">
        <f t="shared" si="21"/>
        <v>346.15446153846165</v>
      </c>
      <c r="R11" s="7">
        <f t="shared" si="8"/>
        <v>3000.0021538461597</v>
      </c>
      <c r="S11" s="8">
        <f t="shared" si="0"/>
        <v>1261.5390769230726</v>
      </c>
      <c r="T11" s="8">
        <f t="shared" si="9"/>
        <v>238.46199999999953</v>
      </c>
      <c r="U11" s="8">
        <f t="shared" si="10"/>
        <v>173.0772307692306</v>
      </c>
      <c r="V11" s="22">
        <f t="shared" si="1"/>
        <v>1500.0010769230721</v>
      </c>
      <c r="W11" s="7">
        <f t="shared" si="11"/>
        <v>1261.5390769230726</v>
      </c>
      <c r="X11" s="7">
        <f t="shared" si="12"/>
        <v>238.46199999999953</v>
      </c>
      <c r="Y11" s="7">
        <f t="shared" si="13"/>
        <v>173.0772307692306</v>
      </c>
      <c r="Z11" s="7">
        <f t="shared" si="14"/>
        <v>1673.0783076923026</v>
      </c>
      <c r="AB11" s="7">
        <f t="shared" si="15"/>
        <v>553.85</v>
      </c>
      <c r="AD11" s="7">
        <f t="shared" si="16"/>
        <v>4696.151692307697</v>
      </c>
    </row>
    <row r="12" spans="1:31" x14ac:dyDescent="0.25">
      <c r="B12" s="15">
        <v>4</v>
      </c>
      <c r="C12" s="24">
        <v>6923.08</v>
      </c>
      <c r="D12" s="25">
        <f t="shared" si="17"/>
        <v>20769.239999999998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360000.16</v>
      </c>
      <c r="J12" s="7">
        <f t="shared" si="3"/>
        <v>360000.16</v>
      </c>
      <c r="K12" s="7">
        <f t="shared" si="4"/>
        <v>65600.032000000007</v>
      </c>
      <c r="L12" s="7">
        <f t="shared" si="5"/>
        <v>12400.023999999996</v>
      </c>
      <c r="M12" s="7">
        <f t="shared" si="6"/>
        <v>9000.0159999999978</v>
      </c>
      <c r="N12" s="7">
        <f t="shared" si="7"/>
        <v>87000.072</v>
      </c>
      <c r="O12" s="7">
        <f>O11+W11</f>
        <v>3784.6172307692323</v>
      </c>
      <c r="P12" s="7">
        <f t="shared" si="21"/>
        <v>715.38599999999974</v>
      </c>
      <c r="Q12" s="7">
        <f t="shared" ref="Q12:Q60" si="23">+Q11+Y11</f>
        <v>519.23169230769224</v>
      </c>
      <c r="R12" s="7">
        <f t="shared" si="8"/>
        <v>4500.0032307692318</v>
      </c>
      <c r="S12" s="8">
        <f t="shared" si="0"/>
        <v>1261.5390769230726</v>
      </c>
      <c r="T12" s="8">
        <f t="shared" si="9"/>
        <v>238.46199999999999</v>
      </c>
      <c r="U12" s="8">
        <f t="shared" si="10"/>
        <v>173.07723076923071</v>
      </c>
      <c r="V12" s="22">
        <f t="shared" si="1"/>
        <v>1500.0010769230726</v>
      </c>
      <c r="W12" s="7">
        <f t="shared" si="11"/>
        <v>1261.5390769230726</v>
      </c>
      <c r="X12" s="7">
        <f t="shared" si="12"/>
        <v>238.46199999999999</v>
      </c>
      <c r="Y12" s="7">
        <f t="shared" si="13"/>
        <v>173.07723076923071</v>
      </c>
      <c r="Z12" s="7">
        <f t="shared" si="14"/>
        <v>1673.0783076923033</v>
      </c>
      <c r="AB12" s="7">
        <f t="shared" si="15"/>
        <v>553.85</v>
      </c>
      <c r="AD12" s="7">
        <f t="shared" si="16"/>
        <v>4696.1516923076961</v>
      </c>
    </row>
    <row r="13" spans="1:31" x14ac:dyDescent="0.25">
      <c r="B13" s="15">
        <v>5</v>
      </c>
      <c r="C13" s="24">
        <v>6923.08</v>
      </c>
      <c r="D13" s="28">
        <f>D12+C12</f>
        <v>27692.32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360000.16</v>
      </c>
      <c r="J13" s="7">
        <f t="shared" si="3"/>
        <v>360000.16</v>
      </c>
      <c r="K13" s="7">
        <f t="shared" si="4"/>
        <v>65600.032000000007</v>
      </c>
      <c r="L13" s="7">
        <f t="shared" si="5"/>
        <v>12400.023999999996</v>
      </c>
      <c r="M13" s="7">
        <f t="shared" si="6"/>
        <v>9000.0159999999978</v>
      </c>
      <c r="N13" s="7">
        <f t="shared" si="7"/>
        <v>87000.072</v>
      </c>
      <c r="O13" s="7">
        <f t="shared" si="20"/>
        <v>5046.1563076923048</v>
      </c>
      <c r="P13" s="7">
        <f t="shared" si="21"/>
        <v>953.84799999999973</v>
      </c>
      <c r="Q13" s="7">
        <f t="shared" si="23"/>
        <v>692.30892307692295</v>
      </c>
      <c r="R13" s="7">
        <f t="shared" si="8"/>
        <v>6000.0043076923048</v>
      </c>
      <c r="S13" s="8">
        <f t="shared" si="0"/>
        <v>1261.5390769230871</v>
      </c>
      <c r="T13" s="8">
        <f t="shared" si="9"/>
        <v>238.46199999999999</v>
      </c>
      <c r="U13" s="8">
        <f t="shared" si="10"/>
        <v>173.07723076923071</v>
      </c>
      <c r="V13" s="22">
        <f t="shared" si="1"/>
        <v>1500.0010769230871</v>
      </c>
      <c r="W13" s="7">
        <f t="shared" si="11"/>
        <v>1261.5390769230871</v>
      </c>
      <c r="X13" s="7">
        <f t="shared" si="12"/>
        <v>238.46199999999999</v>
      </c>
      <c r="Y13" s="7">
        <f t="shared" si="13"/>
        <v>173.07723076923071</v>
      </c>
      <c r="Z13" s="7">
        <f t="shared" si="14"/>
        <v>1673.0783076923178</v>
      </c>
      <c r="AB13" s="7">
        <f t="shared" si="15"/>
        <v>553.85</v>
      </c>
      <c r="AD13" s="7">
        <f t="shared" si="16"/>
        <v>4696.1516923076815</v>
      </c>
    </row>
    <row r="14" spans="1:31" x14ac:dyDescent="0.25">
      <c r="B14" s="15">
        <v>6</v>
      </c>
      <c r="C14" s="24">
        <v>6923.08</v>
      </c>
      <c r="D14" s="28">
        <f>D13+C13</f>
        <v>34615.4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360000.16000000003</v>
      </c>
      <c r="J14" s="7">
        <f t="shared" si="3"/>
        <v>360000.16000000003</v>
      </c>
      <c r="K14" s="7">
        <f t="shared" si="4"/>
        <v>65600.032000000007</v>
      </c>
      <c r="L14" s="7">
        <f t="shared" si="5"/>
        <v>12400.024000000005</v>
      </c>
      <c r="M14" s="7">
        <f t="shared" si="6"/>
        <v>9000.0160000000033</v>
      </c>
      <c r="N14" s="7">
        <f t="shared" si="7"/>
        <v>87000.072000000015</v>
      </c>
      <c r="O14" s="7">
        <f t="shared" si="20"/>
        <v>6307.695384615392</v>
      </c>
      <c r="P14" s="7">
        <f t="shared" si="21"/>
        <v>1192.3099999999997</v>
      </c>
      <c r="Q14" s="7">
        <f t="shared" si="23"/>
        <v>865.38615384615366</v>
      </c>
      <c r="R14" s="7">
        <f t="shared" si="8"/>
        <v>7500.0053846153914</v>
      </c>
      <c r="S14" s="8">
        <f t="shared" si="0"/>
        <v>1261.5390769230726</v>
      </c>
      <c r="T14" s="8">
        <f t="shared" si="9"/>
        <v>238.4620000000009</v>
      </c>
      <c r="U14" s="8">
        <f t="shared" si="10"/>
        <v>173.07723076923128</v>
      </c>
      <c r="V14" s="22">
        <f t="shared" si="1"/>
        <v>1500.0010769230735</v>
      </c>
      <c r="W14" s="7">
        <f t="shared" si="11"/>
        <v>1261.5390769230726</v>
      </c>
      <c r="X14" s="7">
        <f t="shared" si="12"/>
        <v>238.4620000000009</v>
      </c>
      <c r="Y14" s="7">
        <f t="shared" si="13"/>
        <v>173.07723076923128</v>
      </c>
      <c r="Z14" s="7">
        <f t="shared" si="14"/>
        <v>1673.0783076923049</v>
      </c>
      <c r="AB14" s="7">
        <f t="shared" si="15"/>
        <v>553.85</v>
      </c>
      <c r="AD14" s="7">
        <f t="shared" si="16"/>
        <v>4696.1516923076942</v>
      </c>
    </row>
    <row r="15" spans="1:31" x14ac:dyDescent="0.25">
      <c r="B15" s="15">
        <v>7</v>
      </c>
      <c r="C15" s="24">
        <v>6923.08</v>
      </c>
      <c r="D15" s="28">
        <f>D14+C14</f>
        <v>41538.480000000003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360000.16</v>
      </c>
      <c r="J15" s="7">
        <f t="shared" si="3"/>
        <v>360000.16</v>
      </c>
      <c r="K15" s="7">
        <f t="shared" si="4"/>
        <v>65600.032000000007</v>
      </c>
      <c r="L15" s="7">
        <f t="shared" si="5"/>
        <v>12400.023999999996</v>
      </c>
      <c r="M15" s="7">
        <f t="shared" si="6"/>
        <v>9000.0159999999978</v>
      </c>
      <c r="N15" s="7">
        <f t="shared" si="7"/>
        <v>87000.072</v>
      </c>
      <c r="O15" s="7">
        <f t="shared" si="20"/>
        <v>7569.2344615384645</v>
      </c>
      <c r="P15" s="7">
        <f t="shared" si="21"/>
        <v>1430.7720000000006</v>
      </c>
      <c r="Q15" s="7">
        <f t="shared" si="23"/>
        <v>1038.4633846153849</v>
      </c>
      <c r="R15" s="7">
        <f t="shared" si="8"/>
        <v>9000.0064615384654</v>
      </c>
      <c r="S15" s="8">
        <f t="shared" si="0"/>
        <v>1261.5390769230726</v>
      </c>
      <c r="T15" s="8">
        <f t="shared" si="9"/>
        <v>238.46199999999885</v>
      </c>
      <c r="U15" s="8">
        <f>(M15/G15*H15)-Q15</f>
        <v>173.07723076923025</v>
      </c>
      <c r="V15" s="22">
        <f t="shared" si="1"/>
        <v>1500.0010769230714</v>
      </c>
      <c r="W15" s="7">
        <f t="shared" si="11"/>
        <v>1261.5390769230726</v>
      </c>
      <c r="X15" s="7">
        <f t="shared" si="12"/>
        <v>238.46199999999885</v>
      </c>
      <c r="Y15" s="7">
        <f t="shared" si="13"/>
        <v>173.07723076923025</v>
      </c>
      <c r="Z15" s="7">
        <f t="shared" si="14"/>
        <v>1673.0783076923017</v>
      </c>
      <c r="AB15" s="7">
        <f t="shared" si="15"/>
        <v>553.85</v>
      </c>
      <c r="AD15" s="7">
        <f t="shared" si="16"/>
        <v>4696.1516923076979</v>
      </c>
    </row>
    <row r="16" spans="1:31" x14ac:dyDescent="0.25">
      <c r="B16" s="15">
        <v>8</v>
      </c>
      <c r="C16" s="24">
        <v>6923.08</v>
      </c>
      <c r="D16" s="28">
        <f>D15+C15</f>
        <v>48461.560000000005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360000.16</v>
      </c>
      <c r="J16" s="7">
        <f t="shared" si="3"/>
        <v>360000.16</v>
      </c>
      <c r="K16" s="7">
        <f t="shared" si="4"/>
        <v>65600.032000000007</v>
      </c>
      <c r="L16" s="7">
        <f t="shared" si="5"/>
        <v>12400.023999999996</v>
      </c>
      <c r="M16" s="7">
        <f t="shared" si="6"/>
        <v>9000.0159999999978</v>
      </c>
      <c r="N16" s="7">
        <f t="shared" si="7"/>
        <v>87000.072</v>
      </c>
      <c r="O16" s="7">
        <f t="shared" si="20"/>
        <v>8830.7735384615371</v>
      </c>
      <c r="P16" s="7">
        <f t="shared" si="21"/>
        <v>1669.2339999999995</v>
      </c>
      <c r="Q16" s="7">
        <f t="shared" si="23"/>
        <v>1211.5406153846152</v>
      </c>
      <c r="R16" s="7">
        <f t="shared" si="8"/>
        <v>10500.007538461537</v>
      </c>
      <c r="S16" s="8">
        <f t="shared" si="0"/>
        <v>1261.5390769230726</v>
      </c>
      <c r="T16" s="8">
        <f t="shared" si="9"/>
        <v>238.46199999999999</v>
      </c>
      <c r="U16" s="8">
        <f t="shared" si="10"/>
        <v>173.07723076923071</v>
      </c>
      <c r="V16" s="22">
        <f t="shared" si="1"/>
        <v>1500.0010769230726</v>
      </c>
      <c r="W16" s="7">
        <f t="shared" si="11"/>
        <v>1261.5390769230726</v>
      </c>
      <c r="X16" s="7">
        <f t="shared" si="12"/>
        <v>238.46199999999999</v>
      </c>
      <c r="Y16" s="7">
        <f t="shared" si="13"/>
        <v>173.07723076923071</v>
      </c>
      <c r="Z16" s="7">
        <f t="shared" si="14"/>
        <v>1673.0783076923033</v>
      </c>
      <c r="AB16" s="7">
        <f t="shared" si="15"/>
        <v>553.85</v>
      </c>
      <c r="AD16" s="7">
        <f t="shared" si="16"/>
        <v>4696.1516923076961</v>
      </c>
    </row>
    <row r="17" spans="2:31" x14ac:dyDescent="0.25">
      <c r="B17" s="15">
        <v>9</v>
      </c>
      <c r="C17" s="24">
        <v>6923.08</v>
      </c>
      <c r="D17" s="28">
        <f t="shared" ref="D17:D60" si="24">D16+C16</f>
        <v>55384.640000000007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360000.16000000003</v>
      </c>
      <c r="J17" s="7">
        <f t="shared" si="3"/>
        <v>360000.16000000003</v>
      </c>
      <c r="K17" s="7">
        <f t="shared" si="4"/>
        <v>65600.032000000007</v>
      </c>
      <c r="L17" s="7">
        <f t="shared" si="5"/>
        <v>12400.024000000005</v>
      </c>
      <c r="M17" s="7">
        <f t="shared" si="6"/>
        <v>9000.0160000000033</v>
      </c>
      <c r="N17" s="7">
        <f t="shared" si="7"/>
        <v>87000.072000000015</v>
      </c>
      <c r="O17" s="7">
        <f t="shared" si="20"/>
        <v>10092.31261538461</v>
      </c>
      <c r="P17" s="7">
        <f t="shared" si="21"/>
        <v>1907.6959999999995</v>
      </c>
      <c r="Q17" s="7">
        <f t="shared" si="23"/>
        <v>1384.6178461538459</v>
      </c>
      <c r="R17" s="7">
        <f t="shared" si="8"/>
        <v>12000.00861538461</v>
      </c>
      <c r="S17" s="8">
        <f t="shared" si="0"/>
        <v>1261.5390769230871</v>
      </c>
      <c r="T17" s="8">
        <f t="shared" si="9"/>
        <v>238.46200000000135</v>
      </c>
      <c r="U17" s="8">
        <f t="shared" si="10"/>
        <v>173.07723076923162</v>
      </c>
      <c r="V17" s="22">
        <f t="shared" si="1"/>
        <v>1500.0010769230885</v>
      </c>
      <c r="W17" s="7">
        <f t="shared" si="11"/>
        <v>1261.5390769230871</v>
      </c>
      <c r="X17" s="7">
        <f t="shared" si="12"/>
        <v>238.46200000000135</v>
      </c>
      <c r="Y17" s="7">
        <f t="shared" si="13"/>
        <v>173.07723076923162</v>
      </c>
      <c r="Z17" s="7">
        <f t="shared" si="14"/>
        <v>1673.0783076923201</v>
      </c>
      <c r="AB17" s="7">
        <f t="shared" si="15"/>
        <v>553.85</v>
      </c>
      <c r="AD17" s="7">
        <f t="shared" si="16"/>
        <v>4696.1516923076797</v>
      </c>
      <c r="AE17" s="6"/>
    </row>
    <row r="18" spans="2:31" x14ac:dyDescent="0.25">
      <c r="B18" s="15">
        <v>10</v>
      </c>
      <c r="C18" s="24">
        <v>6923.08</v>
      </c>
      <c r="D18" s="28">
        <f t="shared" si="24"/>
        <v>62307.720000000008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360000.16000000003</v>
      </c>
      <c r="J18" s="7">
        <f t="shared" si="3"/>
        <v>360000.16000000003</v>
      </c>
      <c r="K18" s="7">
        <f t="shared" si="4"/>
        <v>65600.032000000007</v>
      </c>
      <c r="L18" s="7">
        <f t="shared" si="5"/>
        <v>12400.024000000005</v>
      </c>
      <c r="M18" s="7">
        <f t="shared" si="6"/>
        <v>9000.0160000000033</v>
      </c>
      <c r="N18" s="7">
        <f t="shared" si="7"/>
        <v>87000.072000000015</v>
      </c>
      <c r="O18" s="7">
        <f t="shared" si="20"/>
        <v>11353.851692307697</v>
      </c>
      <c r="P18" s="7">
        <f t="shared" si="21"/>
        <v>2146.1580000000008</v>
      </c>
      <c r="Q18" s="7">
        <f t="shared" si="23"/>
        <v>1557.6950769230775</v>
      </c>
      <c r="R18" s="7">
        <f t="shared" si="8"/>
        <v>13500.009692307698</v>
      </c>
      <c r="S18" s="8">
        <f t="shared" si="0"/>
        <v>1261.5390769230726</v>
      </c>
      <c r="T18" s="8">
        <f t="shared" si="9"/>
        <v>238.46199999999999</v>
      </c>
      <c r="U18" s="8">
        <f t="shared" si="10"/>
        <v>173.07723076923071</v>
      </c>
      <c r="V18" s="22">
        <f t="shared" si="1"/>
        <v>1500.0010769230726</v>
      </c>
      <c r="W18" s="7">
        <f t="shared" si="11"/>
        <v>1261.5390769230726</v>
      </c>
      <c r="X18" s="7">
        <f t="shared" si="12"/>
        <v>238.46199999999999</v>
      </c>
      <c r="Y18" s="7">
        <f t="shared" si="13"/>
        <v>173.07723076923071</v>
      </c>
      <c r="Z18" s="7">
        <f t="shared" si="14"/>
        <v>1673.0783076923033</v>
      </c>
      <c r="AB18" s="7">
        <f t="shared" si="15"/>
        <v>553.85</v>
      </c>
      <c r="AD18" s="7">
        <f t="shared" si="16"/>
        <v>4696.1516923076961</v>
      </c>
      <c r="AE18" s="6"/>
    </row>
    <row r="19" spans="2:31" x14ac:dyDescent="0.25">
      <c r="B19" s="15">
        <v>11</v>
      </c>
      <c r="C19" s="24">
        <v>6923.08</v>
      </c>
      <c r="D19" s="28">
        <f t="shared" si="24"/>
        <v>69230.8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360000.16</v>
      </c>
      <c r="J19" s="7">
        <f t="shared" si="3"/>
        <v>360000.16</v>
      </c>
      <c r="K19" s="7">
        <f t="shared" si="4"/>
        <v>65600.032000000007</v>
      </c>
      <c r="L19" s="7">
        <f t="shared" si="5"/>
        <v>12400.023999999996</v>
      </c>
      <c r="M19" s="7">
        <f t="shared" si="6"/>
        <v>9000.0159999999978</v>
      </c>
      <c r="N19" s="7">
        <f t="shared" si="7"/>
        <v>87000.072</v>
      </c>
      <c r="O19" s="7">
        <f>O18+W18</f>
        <v>12615.390769230769</v>
      </c>
      <c r="P19" s="7">
        <f t="shared" si="21"/>
        <v>2384.6200000000008</v>
      </c>
      <c r="Q19" s="7">
        <f t="shared" si="23"/>
        <v>1730.7723076923082</v>
      </c>
      <c r="R19" s="7">
        <f t="shared" si="8"/>
        <v>15000.01076923077</v>
      </c>
      <c r="S19" s="8">
        <f t="shared" si="0"/>
        <v>1261.5390769230726</v>
      </c>
      <c r="T19" s="8">
        <f t="shared" si="9"/>
        <v>238.46199999999862</v>
      </c>
      <c r="U19" s="8">
        <f t="shared" si="10"/>
        <v>173.0772307692298</v>
      </c>
      <c r="V19" s="22">
        <f t="shared" si="1"/>
        <v>1500.0010769230712</v>
      </c>
      <c r="W19" s="7">
        <f t="shared" si="11"/>
        <v>1261.5390769230726</v>
      </c>
      <c r="X19" s="7">
        <f t="shared" si="12"/>
        <v>238.46199999999862</v>
      </c>
      <c r="Y19" s="7">
        <f t="shared" si="13"/>
        <v>173.0772307692298</v>
      </c>
      <c r="Z19" s="7">
        <f t="shared" si="14"/>
        <v>1673.078307692301</v>
      </c>
      <c r="AB19" s="7">
        <f t="shared" si="15"/>
        <v>553.85</v>
      </c>
      <c r="AD19" s="7">
        <f t="shared" si="16"/>
        <v>4696.1516923076988</v>
      </c>
      <c r="AE19" s="6"/>
    </row>
    <row r="20" spans="2:31" x14ac:dyDescent="0.25">
      <c r="B20" s="15">
        <v>12</v>
      </c>
      <c r="C20" s="24">
        <v>6923.08</v>
      </c>
      <c r="D20" s="28">
        <f t="shared" si="24"/>
        <v>76153.88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360000.16</v>
      </c>
      <c r="J20" s="7">
        <f t="shared" si="3"/>
        <v>360000.16</v>
      </c>
      <c r="K20" s="7">
        <f t="shared" si="4"/>
        <v>65600.032000000007</v>
      </c>
      <c r="L20" s="7">
        <f t="shared" si="5"/>
        <v>12400.023999999996</v>
      </c>
      <c r="M20" s="7">
        <f t="shared" si="6"/>
        <v>9000.0159999999978</v>
      </c>
      <c r="N20" s="7">
        <f t="shared" si="7"/>
        <v>87000.072</v>
      </c>
      <c r="O20" s="7">
        <f t="shared" si="20"/>
        <v>13876.929846153842</v>
      </c>
      <c r="P20" s="7">
        <f t="shared" si="21"/>
        <v>2623.0819999999994</v>
      </c>
      <c r="Q20" s="7">
        <f t="shared" si="23"/>
        <v>1903.849538461538</v>
      </c>
      <c r="R20" s="7">
        <f t="shared" si="8"/>
        <v>16500.01184615384</v>
      </c>
      <c r="S20" s="8">
        <f t="shared" si="0"/>
        <v>1261.5390769230871</v>
      </c>
      <c r="T20" s="8">
        <f t="shared" si="9"/>
        <v>238.46199999999953</v>
      </c>
      <c r="U20" s="8">
        <f t="shared" si="10"/>
        <v>173.07723076923094</v>
      </c>
      <c r="V20" s="22">
        <f t="shared" si="1"/>
        <v>1500.0010769230867</v>
      </c>
      <c r="W20" s="7">
        <f t="shared" si="11"/>
        <v>1261.5390769230871</v>
      </c>
      <c r="X20" s="7">
        <f t="shared" si="12"/>
        <v>238.46199999999953</v>
      </c>
      <c r="Y20" s="7">
        <f t="shared" si="13"/>
        <v>173.07723076923094</v>
      </c>
      <c r="Z20" s="7">
        <f t="shared" si="14"/>
        <v>1673.0783076923176</v>
      </c>
      <c r="AB20" s="7">
        <f t="shared" si="15"/>
        <v>553.85</v>
      </c>
      <c r="AD20" s="7">
        <f t="shared" si="16"/>
        <v>4696.1516923076815</v>
      </c>
      <c r="AE20" s="6"/>
    </row>
    <row r="21" spans="2:31" x14ac:dyDescent="0.25">
      <c r="B21" s="15">
        <v>13</v>
      </c>
      <c r="C21" s="24">
        <v>6923.08</v>
      </c>
      <c r="D21" s="28">
        <f t="shared" si="24"/>
        <v>83076.960000000006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 t="shared" si="2"/>
        <v>360000.16000000003</v>
      </c>
      <c r="J21" s="7">
        <f t="shared" si="3"/>
        <v>360000.16000000003</v>
      </c>
      <c r="K21" s="7">
        <f t="shared" si="4"/>
        <v>65600.032000000007</v>
      </c>
      <c r="L21" s="7">
        <f t="shared" si="5"/>
        <v>12400.024000000005</v>
      </c>
      <c r="M21" s="7">
        <f t="shared" si="6"/>
        <v>9000.0160000000033</v>
      </c>
      <c r="N21" s="7">
        <f t="shared" si="7"/>
        <v>87000.072000000015</v>
      </c>
      <c r="O21" s="7">
        <f t="shared" si="20"/>
        <v>15138.468923076929</v>
      </c>
      <c r="P21" s="7">
        <f t="shared" si="21"/>
        <v>2861.543999999999</v>
      </c>
      <c r="Q21" s="7">
        <f t="shared" si="23"/>
        <v>2076.926769230769</v>
      </c>
      <c r="R21" s="7">
        <f t="shared" si="8"/>
        <v>18000.012923076927</v>
      </c>
      <c r="S21" s="8">
        <f t="shared" si="0"/>
        <v>1261.5390769230726</v>
      </c>
      <c r="T21" s="8">
        <f t="shared" si="9"/>
        <v>238.46200000000226</v>
      </c>
      <c r="U21" s="8">
        <f t="shared" si="10"/>
        <v>173.07723076923185</v>
      </c>
      <c r="V21" s="22">
        <f t="shared" si="1"/>
        <v>1500.0010769230748</v>
      </c>
      <c r="W21" s="7">
        <f t="shared" si="11"/>
        <v>1261.5390769230726</v>
      </c>
      <c r="X21" s="7">
        <f t="shared" si="12"/>
        <v>238.46200000000226</v>
      </c>
      <c r="Y21" s="7">
        <f t="shared" si="13"/>
        <v>173.07723076923185</v>
      </c>
      <c r="Z21" s="7">
        <f t="shared" si="14"/>
        <v>1673.0783076923067</v>
      </c>
      <c r="AB21" s="7">
        <f t="shared" si="15"/>
        <v>553.85</v>
      </c>
      <c r="AD21" s="7">
        <f t="shared" si="16"/>
        <v>4696.1516923076924</v>
      </c>
      <c r="AE21" s="6"/>
    </row>
    <row r="22" spans="2:31" x14ac:dyDescent="0.25">
      <c r="B22" s="15">
        <v>14</v>
      </c>
      <c r="C22" s="24">
        <v>6923.08</v>
      </c>
      <c r="D22" s="28">
        <f t="shared" si="24"/>
        <v>90000.040000000008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360000.16000000003</v>
      </c>
      <c r="J22" s="7">
        <f t="shared" si="3"/>
        <v>360000.16000000003</v>
      </c>
      <c r="K22" s="7">
        <f t="shared" si="4"/>
        <v>65600.032000000007</v>
      </c>
      <c r="L22" s="7">
        <f t="shared" si="5"/>
        <v>12400.024000000005</v>
      </c>
      <c r="M22" s="7">
        <f t="shared" si="6"/>
        <v>9000.0160000000033</v>
      </c>
      <c r="N22" s="7">
        <f t="shared" si="7"/>
        <v>87000.072000000015</v>
      </c>
      <c r="O22" s="7">
        <f t="shared" si="20"/>
        <v>16400.008000000002</v>
      </c>
      <c r="P22" s="7">
        <f t="shared" si="21"/>
        <v>3100.0060000000012</v>
      </c>
      <c r="Q22" s="7">
        <f t="shared" si="23"/>
        <v>2250.0040000000008</v>
      </c>
      <c r="R22" s="7">
        <f t="shared" si="8"/>
        <v>19500.014000000003</v>
      </c>
      <c r="S22" s="8">
        <f t="shared" si="0"/>
        <v>1261.5390769230726</v>
      </c>
      <c r="T22" s="8">
        <f t="shared" si="9"/>
        <v>238.46200000000044</v>
      </c>
      <c r="U22" s="8">
        <f t="shared" si="10"/>
        <v>173.07723076923048</v>
      </c>
      <c r="V22" s="22">
        <f t="shared" si="1"/>
        <v>1500.001076923073</v>
      </c>
      <c r="W22" s="7">
        <f t="shared" si="11"/>
        <v>1261.5390769230726</v>
      </c>
      <c r="X22" s="7">
        <f t="shared" si="12"/>
        <v>238.46200000000044</v>
      </c>
      <c r="Y22" s="7">
        <f t="shared" si="13"/>
        <v>173.07723076923048</v>
      </c>
      <c r="Z22" s="7">
        <f t="shared" si="14"/>
        <v>1673.0783076923035</v>
      </c>
      <c r="AB22" s="7">
        <f t="shared" si="15"/>
        <v>553.85</v>
      </c>
      <c r="AD22" s="7">
        <f t="shared" si="16"/>
        <v>4696.1516923076961</v>
      </c>
      <c r="AE22" s="6"/>
    </row>
    <row r="23" spans="2:31" x14ac:dyDescent="0.25">
      <c r="B23" s="15">
        <v>15</v>
      </c>
      <c r="C23" s="24">
        <v>6923.08</v>
      </c>
      <c r="D23" s="28">
        <f t="shared" si="24"/>
        <v>96923.12000000001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360000.16</v>
      </c>
      <c r="J23" s="7">
        <f t="shared" si="3"/>
        <v>360000.16</v>
      </c>
      <c r="K23" s="7">
        <f t="shared" si="4"/>
        <v>65600.032000000007</v>
      </c>
      <c r="L23" s="7">
        <f t="shared" si="5"/>
        <v>12400.023999999996</v>
      </c>
      <c r="M23" s="7">
        <f t="shared" si="6"/>
        <v>9000.0159999999978</v>
      </c>
      <c r="N23" s="7">
        <f t="shared" si="7"/>
        <v>87000.072</v>
      </c>
      <c r="O23" s="7">
        <f t="shared" si="20"/>
        <v>17661.547076923074</v>
      </c>
      <c r="P23" s="7">
        <f t="shared" si="21"/>
        <v>3338.4680000000017</v>
      </c>
      <c r="Q23" s="7">
        <f t="shared" si="23"/>
        <v>2423.0812307692313</v>
      </c>
      <c r="R23" s="7">
        <f t="shared" si="8"/>
        <v>21000.015076923075</v>
      </c>
      <c r="S23" s="8">
        <f t="shared" si="0"/>
        <v>1261.5390769230871</v>
      </c>
      <c r="T23" s="8">
        <f t="shared" si="9"/>
        <v>238.46199999999726</v>
      </c>
      <c r="U23" s="8">
        <f t="shared" si="10"/>
        <v>173.07723076922957</v>
      </c>
      <c r="V23" s="22">
        <f t="shared" si="1"/>
        <v>1500.0010769230844</v>
      </c>
      <c r="W23" s="7">
        <f t="shared" si="11"/>
        <v>1261.5390769230871</v>
      </c>
      <c r="X23" s="7">
        <f t="shared" si="12"/>
        <v>238.46199999999726</v>
      </c>
      <c r="Y23" s="7">
        <f t="shared" si="13"/>
        <v>173.07723076922957</v>
      </c>
      <c r="Z23" s="7">
        <f t="shared" si="14"/>
        <v>1673.078307692314</v>
      </c>
      <c r="AB23" s="7">
        <f t="shared" si="15"/>
        <v>553.85</v>
      </c>
      <c r="AD23" s="7">
        <f t="shared" si="16"/>
        <v>4696.1516923076852</v>
      </c>
      <c r="AE23" s="6"/>
    </row>
    <row r="24" spans="2:31" x14ac:dyDescent="0.25">
      <c r="B24" s="15">
        <v>16</v>
      </c>
      <c r="C24" s="24">
        <v>6923.08</v>
      </c>
      <c r="D24" s="28">
        <f t="shared" si="24"/>
        <v>103846.20000000001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360000.16000000003</v>
      </c>
      <c r="J24" s="7">
        <f t="shared" si="3"/>
        <v>360000.16000000003</v>
      </c>
      <c r="K24" s="7">
        <f t="shared" si="4"/>
        <v>65600.032000000007</v>
      </c>
      <c r="L24" s="7">
        <f t="shared" si="5"/>
        <v>12400.024000000005</v>
      </c>
      <c r="M24" s="7">
        <f t="shared" si="6"/>
        <v>9000.0160000000033</v>
      </c>
      <c r="N24" s="7">
        <f t="shared" si="7"/>
        <v>87000.072000000015</v>
      </c>
      <c r="O24" s="7">
        <f t="shared" si="20"/>
        <v>18923.086153846161</v>
      </c>
      <c r="P24" s="7">
        <f t="shared" si="21"/>
        <v>3576.9299999999989</v>
      </c>
      <c r="Q24" s="7">
        <f t="shared" si="23"/>
        <v>2596.1584615384609</v>
      </c>
      <c r="R24" s="7">
        <f t="shared" si="8"/>
        <v>22500.016153846162</v>
      </c>
      <c r="S24" s="8">
        <f t="shared" si="0"/>
        <v>1261.5390769230726</v>
      </c>
      <c r="T24" s="8">
        <f t="shared" si="9"/>
        <v>238.46200000000272</v>
      </c>
      <c r="U24" s="8">
        <f t="shared" si="10"/>
        <v>173.0772307692323</v>
      </c>
      <c r="V24" s="22">
        <f t="shared" si="1"/>
        <v>1500.0010769230753</v>
      </c>
      <c r="W24" s="7">
        <f t="shared" si="11"/>
        <v>1261.5390769230726</v>
      </c>
      <c r="X24" s="7">
        <f t="shared" si="12"/>
        <v>238.46200000000272</v>
      </c>
      <c r="Y24" s="7">
        <f t="shared" si="13"/>
        <v>173.0772307692323</v>
      </c>
      <c r="Z24" s="7">
        <f t="shared" si="14"/>
        <v>1673.0783076923076</v>
      </c>
      <c r="AB24" s="7">
        <f t="shared" si="15"/>
        <v>553.85</v>
      </c>
      <c r="AD24" s="7">
        <f t="shared" si="16"/>
        <v>4696.1516923076924</v>
      </c>
      <c r="AE24" s="6"/>
    </row>
    <row r="25" spans="2:31" x14ac:dyDescent="0.25">
      <c r="B25" s="15">
        <v>17</v>
      </c>
      <c r="C25" s="24">
        <v>6923.08</v>
      </c>
      <c r="D25" s="28">
        <f t="shared" si="24"/>
        <v>110769.28000000001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360000.16000000003</v>
      </c>
      <c r="J25" s="7">
        <f t="shared" si="3"/>
        <v>360000.16000000003</v>
      </c>
      <c r="K25" s="7">
        <f t="shared" si="4"/>
        <v>65600.032000000007</v>
      </c>
      <c r="L25" s="7">
        <f t="shared" si="5"/>
        <v>12400.024000000005</v>
      </c>
      <c r="M25" s="7">
        <f t="shared" si="6"/>
        <v>9000.0160000000033</v>
      </c>
      <c r="N25" s="7">
        <f t="shared" si="7"/>
        <v>87000.072000000015</v>
      </c>
      <c r="O25" s="7">
        <f t="shared" si="20"/>
        <v>20184.625230769234</v>
      </c>
      <c r="P25" s="7">
        <f t="shared" si="21"/>
        <v>3815.3920000000016</v>
      </c>
      <c r="Q25" s="7">
        <f t="shared" si="23"/>
        <v>2769.2356923076932</v>
      </c>
      <c r="R25" s="7">
        <f t="shared" si="8"/>
        <v>24000.017230769234</v>
      </c>
      <c r="S25" s="8">
        <f t="shared" si="0"/>
        <v>1261.5390769230726</v>
      </c>
      <c r="T25" s="8">
        <f t="shared" si="9"/>
        <v>238.46199999999999</v>
      </c>
      <c r="U25" s="8">
        <f t="shared" si="10"/>
        <v>173.07723076923094</v>
      </c>
      <c r="V25" s="22">
        <f t="shared" si="1"/>
        <v>1500.0010769230726</v>
      </c>
      <c r="W25" s="7">
        <f t="shared" si="11"/>
        <v>1261.5390769230726</v>
      </c>
      <c r="X25" s="7">
        <f t="shared" si="12"/>
        <v>238.46199999999999</v>
      </c>
      <c r="Y25" s="7">
        <f t="shared" si="13"/>
        <v>173.07723076923094</v>
      </c>
      <c r="Z25" s="7">
        <f t="shared" si="14"/>
        <v>1673.0783076923035</v>
      </c>
      <c r="AB25" s="7">
        <f t="shared" si="15"/>
        <v>553.85</v>
      </c>
      <c r="AD25" s="7">
        <f t="shared" si="16"/>
        <v>4696.1516923076961</v>
      </c>
      <c r="AE25" s="6"/>
    </row>
    <row r="26" spans="2:31" x14ac:dyDescent="0.25">
      <c r="B26" s="15">
        <v>18</v>
      </c>
      <c r="C26" s="24">
        <v>6923.08</v>
      </c>
      <c r="D26" s="28">
        <f t="shared" si="24"/>
        <v>117692.36000000002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360000.16000000003</v>
      </c>
      <c r="J26" s="7">
        <f t="shared" si="3"/>
        <v>360000.16000000003</v>
      </c>
      <c r="K26" s="7">
        <f t="shared" si="4"/>
        <v>65600.032000000007</v>
      </c>
      <c r="L26" s="7">
        <f t="shared" si="5"/>
        <v>12400.024000000005</v>
      </c>
      <c r="M26" s="7">
        <f t="shared" si="6"/>
        <v>9000.0160000000033</v>
      </c>
      <c r="N26" s="7">
        <f t="shared" si="7"/>
        <v>87000.072000000015</v>
      </c>
      <c r="O26" s="7">
        <f t="shared" si="20"/>
        <v>21446.164307692306</v>
      </c>
      <c r="P26" s="7">
        <f t="shared" si="21"/>
        <v>4053.8540000000016</v>
      </c>
      <c r="Q26" s="7">
        <f t="shared" si="23"/>
        <v>2942.3129230769241</v>
      </c>
      <c r="R26" s="7">
        <f t="shared" si="8"/>
        <v>25500.018307692309</v>
      </c>
      <c r="S26" s="8">
        <f t="shared" si="0"/>
        <v>1261.5390769230726</v>
      </c>
      <c r="T26" s="8">
        <f t="shared" si="9"/>
        <v>238.46199999999999</v>
      </c>
      <c r="U26" s="8">
        <f t="shared" si="10"/>
        <v>173.07723076923094</v>
      </c>
      <c r="V26" s="22">
        <f t="shared" si="1"/>
        <v>1500.0010769230726</v>
      </c>
      <c r="W26" s="7">
        <f t="shared" ref="W26:X41" si="25">IF(S26&gt;0,S26,0)</f>
        <v>1261.5390769230726</v>
      </c>
      <c r="X26" s="7">
        <f t="shared" si="25"/>
        <v>238.46199999999999</v>
      </c>
      <c r="Y26" s="7">
        <f t="shared" si="13"/>
        <v>173.07723076923094</v>
      </c>
      <c r="Z26" s="7">
        <f t="shared" si="14"/>
        <v>1673.0783076923035</v>
      </c>
      <c r="AB26" s="7">
        <f t="shared" si="15"/>
        <v>553.85</v>
      </c>
      <c r="AD26" s="7">
        <f t="shared" si="16"/>
        <v>4696.1516923076961</v>
      </c>
      <c r="AE26" s="6"/>
    </row>
    <row r="27" spans="2:31" x14ac:dyDescent="0.25">
      <c r="B27" s="15">
        <v>19</v>
      </c>
      <c r="C27" s="24">
        <v>6923.08</v>
      </c>
      <c r="D27" s="28">
        <f t="shared" si="24"/>
        <v>124615.44000000002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360000.16000000003</v>
      </c>
      <c r="J27" s="7">
        <f t="shared" si="3"/>
        <v>360000.16000000003</v>
      </c>
      <c r="K27" s="7">
        <f t="shared" si="4"/>
        <v>65600.032000000007</v>
      </c>
      <c r="L27" s="7">
        <f t="shared" si="5"/>
        <v>12400.024000000005</v>
      </c>
      <c r="M27" s="7">
        <f t="shared" si="6"/>
        <v>9000.0160000000033</v>
      </c>
      <c r="N27" s="7">
        <f t="shared" si="7"/>
        <v>87000.072000000015</v>
      </c>
      <c r="O27" s="7">
        <f t="shared" si="20"/>
        <v>22707.703384615379</v>
      </c>
      <c r="P27" s="7">
        <f t="shared" si="21"/>
        <v>4292.3160000000016</v>
      </c>
      <c r="Q27" s="7">
        <f t="shared" si="23"/>
        <v>3115.390153846155</v>
      </c>
      <c r="R27" s="7">
        <f t="shared" si="8"/>
        <v>27000.019384615382</v>
      </c>
      <c r="S27" s="8">
        <f t="shared" si="0"/>
        <v>1261.5390769230871</v>
      </c>
      <c r="T27" s="8">
        <f t="shared" si="9"/>
        <v>238.46200000000044</v>
      </c>
      <c r="U27" s="8">
        <f t="shared" si="10"/>
        <v>173.07723076923048</v>
      </c>
      <c r="V27" s="22">
        <f t="shared" si="1"/>
        <v>1500.0010769230876</v>
      </c>
      <c r="W27" s="7">
        <f t="shared" si="25"/>
        <v>1261.5390769230871</v>
      </c>
      <c r="X27" s="7">
        <f t="shared" si="25"/>
        <v>238.46200000000044</v>
      </c>
      <c r="Y27" s="7">
        <f t="shared" si="13"/>
        <v>173.07723076923048</v>
      </c>
      <c r="Z27" s="7">
        <f t="shared" si="14"/>
        <v>1673.078307692318</v>
      </c>
      <c r="AB27" s="7">
        <f t="shared" si="15"/>
        <v>553.85</v>
      </c>
      <c r="AD27" s="7">
        <f t="shared" si="16"/>
        <v>4696.1516923076815</v>
      </c>
      <c r="AE27" s="6"/>
    </row>
    <row r="28" spans="2:31" x14ac:dyDescent="0.25">
      <c r="B28" s="15">
        <v>20</v>
      </c>
      <c r="C28" s="24">
        <v>6923.08</v>
      </c>
      <c r="D28" s="28">
        <f t="shared" si="24"/>
        <v>131538.52000000002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360000.16000000003</v>
      </c>
      <c r="J28" s="7">
        <f t="shared" si="3"/>
        <v>360000.16000000003</v>
      </c>
      <c r="K28" s="7">
        <f t="shared" si="4"/>
        <v>65600.032000000007</v>
      </c>
      <c r="L28" s="7">
        <f t="shared" si="5"/>
        <v>12400.024000000005</v>
      </c>
      <c r="M28" s="7">
        <f t="shared" si="6"/>
        <v>9000.0160000000033</v>
      </c>
      <c r="N28" s="7">
        <f t="shared" si="7"/>
        <v>87000.072000000015</v>
      </c>
      <c r="O28" s="7">
        <f t="shared" si="20"/>
        <v>23969.242461538466</v>
      </c>
      <c r="P28" s="7">
        <f t="shared" si="21"/>
        <v>4530.7780000000021</v>
      </c>
      <c r="Q28" s="7">
        <f t="shared" si="23"/>
        <v>3288.4673846153855</v>
      </c>
      <c r="R28" s="7">
        <f t="shared" si="8"/>
        <v>28500.020461538468</v>
      </c>
      <c r="S28" s="8">
        <f t="shared" si="0"/>
        <v>1261.5390769230726</v>
      </c>
      <c r="T28" s="8">
        <f t="shared" si="9"/>
        <v>238.46199999999953</v>
      </c>
      <c r="U28" s="8">
        <f t="shared" si="10"/>
        <v>173.07723076923094</v>
      </c>
      <c r="V28" s="22">
        <f t="shared" si="1"/>
        <v>1500.0010769230721</v>
      </c>
      <c r="W28" s="7">
        <f t="shared" si="25"/>
        <v>1261.5390769230726</v>
      </c>
      <c r="X28" s="7">
        <f t="shared" si="25"/>
        <v>238.46199999999953</v>
      </c>
      <c r="Y28" s="7">
        <f t="shared" si="13"/>
        <v>173.07723076923094</v>
      </c>
      <c r="Z28" s="7">
        <f t="shared" si="14"/>
        <v>1673.078307692303</v>
      </c>
      <c r="AB28" s="7">
        <f t="shared" si="15"/>
        <v>553.85</v>
      </c>
      <c r="AD28" s="7">
        <f t="shared" si="16"/>
        <v>4696.1516923076961</v>
      </c>
      <c r="AE28" s="6"/>
    </row>
    <row r="29" spans="2:31" x14ac:dyDescent="0.25">
      <c r="B29" s="15">
        <v>21</v>
      </c>
      <c r="C29" s="24">
        <v>6923.08</v>
      </c>
      <c r="D29" s="28">
        <f t="shared" si="24"/>
        <v>138461.6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360000.16000000003</v>
      </c>
      <c r="J29" s="7">
        <f t="shared" si="3"/>
        <v>360000.16000000003</v>
      </c>
      <c r="K29" s="7">
        <f t="shared" si="4"/>
        <v>65600.032000000007</v>
      </c>
      <c r="L29" s="7">
        <f t="shared" si="5"/>
        <v>12400.024000000005</v>
      </c>
      <c r="M29" s="7">
        <f t="shared" si="6"/>
        <v>9000.0160000000033</v>
      </c>
      <c r="N29" s="7">
        <f t="shared" si="7"/>
        <v>87000.072000000015</v>
      </c>
      <c r="O29" s="7">
        <f t="shared" si="20"/>
        <v>25230.781538461539</v>
      </c>
      <c r="P29" s="7">
        <f t="shared" si="21"/>
        <v>4769.2400000000016</v>
      </c>
      <c r="Q29" s="7">
        <f t="shared" si="23"/>
        <v>3461.5446153846165</v>
      </c>
      <c r="R29" s="7">
        <f t="shared" si="8"/>
        <v>30000.02153846154</v>
      </c>
      <c r="S29" s="8">
        <f t="shared" si="0"/>
        <v>1261.5390769230726</v>
      </c>
      <c r="T29" s="8">
        <f t="shared" si="9"/>
        <v>238.46200000000044</v>
      </c>
      <c r="U29" s="8">
        <f t="shared" si="10"/>
        <v>173.07723076923094</v>
      </c>
      <c r="V29" s="22">
        <f t="shared" si="1"/>
        <v>1500.001076923073</v>
      </c>
      <c r="W29" s="7">
        <f t="shared" si="25"/>
        <v>1261.5390769230726</v>
      </c>
      <c r="X29" s="7">
        <f t="shared" si="25"/>
        <v>238.46200000000044</v>
      </c>
      <c r="Y29" s="7">
        <f t="shared" si="13"/>
        <v>173.07723076923094</v>
      </c>
      <c r="Z29" s="7">
        <f t="shared" si="14"/>
        <v>1673.078307692304</v>
      </c>
      <c r="AB29" s="7">
        <f t="shared" si="15"/>
        <v>553.85</v>
      </c>
      <c r="AD29" s="7">
        <f t="shared" si="16"/>
        <v>4696.1516923076961</v>
      </c>
      <c r="AE29" s="6"/>
    </row>
    <row r="30" spans="2:31" x14ac:dyDescent="0.25">
      <c r="B30" s="15">
        <v>22</v>
      </c>
      <c r="C30" s="24">
        <v>6923.08</v>
      </c>
      <c r="D30" s="28">
        <f t="shared" si="24"/>
        <v>145384.68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360000.16000000003</v>
      </c>
      <c r="J30" s="7">
        <f t="shared" si="3"/>
        <v>360000.16000000003</v>
      </c>
      <c r="K30" s="7">
        <f t="shared" si="4"/>
        <v>65600.032000000007</v>
      </c>
      <c r="L30" s="7">
        <f t="shared" si="5"/>
        <v>12400.024000000005</v>
      </c>
      <c r="M30" s="7">
        <f t="shared" si="6"/>
        <v>9000.0160000000033</v>
      </c>
      <c r="N30" s="7">
        <f t="shared" si="7"/>
        <v>87000.072000000015</v>
      </c>
      <c r="O30" s="7">
        <f t="shared" si="20"/>
        <v>26492.320615384611</v>
      </c>
      <c r="P30" s="7">
        <f t="shared" si="21"/>
        <v>5007.702000000002</v>
      </c>
      <c r="Q30" s="7">
        <f t="shared" si="23"/>
        <v>3634.6218461538474</v>
      </c>
      <c r="R30" s="7">
        <f t="shared" si="8"/>
        <v>31500.022615384612</v>
      </c>
      <c r="S30" s="8">
        <f t="shared" si="0"/>
        <v>1261.5390769230871</v>
      </c>
      <c r="T30" s="8">
        <f t="shared" si="9"/>
        <v>238.46200000000044</v>
      </c>
      <c r="U30" s="8">
        <f t="shared" si="10"/>
        <v>173.07723076923048</v>
      </c>
      <c r="V30" s="22">
        <f t="shared" si="1"/>
        <v>1500.0010769230876</v>
      </c>
      <c r="W30" s="7">
        <f t="shared" si="25"/>
        <v>1261.5390769230871</v>
      </c>
      <c r="X30" s="7">
        <f t="shared" si="25"/>
        <v>238.46200000000044</v>
      </c>
      <c r="Y30" s="7">
        <f t="shared" si="13"/>
        <v>173.07723076923048</v>
      </c>
      <c r="Z30" s="7">
        <f t="shared" si="14"/>
        <v>1673.078307692318</v>
      </c>
      <c r="AB30" s="7">
        <f t="shared" si="15"/>
        <v>553.85</v>
      </c>
      <c r="AD30" s="7">
        <f t="shared" si="16"/>
        <v>4696.1516923076815</v>
      </c>
      <c r="AE30" s="6"/>
    </row>
    <row r="31" spans="2:31" x14ac:dyDescent="0.25">
      <c r="B31" s="15">
        <v>23</v>
      </c>
      <c r="C31" s="24">
        <v>6923.08</v>
      </c>
      <c r="D31" s="28">
        <f t="shared" si="24"/>
        <v>152307.75999999998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360000.16</v>
      </c>
      <c r="J31" s="7">
        <f t="shared" si="3"/>
        <v>360000.16</v>
      </c>
      <c r="K31" s="7">
        <f t="shared" si="4"/>
        <v>65600.032000000007</v>
      </c>
      <c r="L31" s="7">
        <f t="shared" si="5"/>
        <v>12400.023999999996</v>
      </c>
      <c r="M31" s="7">
        <f t="shared" si="6"/>
        <v>9000.0159999999978</v>
      </c>
      <c r="N31" s="7">
        <f t="shared" si="7"/>
        <v>87000.072</v>
      </c>
      <c r="O31" s="7">
        <f t="shared" si="20"/>
        <v>27753.859692307698</v>
      </c>
      <c r="P31" s="7">
        <f t="shared" si="21"/>
        <v>5246.1640000000025</v>
      </c>
      <c r="Q31" s="7">
        <f t="shared" si="23"/>
        <v>3807.6990769230779</v>
      </c>
      <c r="R31" s="7">
        <f t="shared" si="8"/>
        <v>33000.023692307703</v>
      </c>
      <c r="S31" s="8">
        <f t="shared" si="0"/>
        <v>1261.5390769230726</v>
      </c>
      <c r="T31" s="8">
        <f t="shared" si="9"/>
        <v>238.4619999999959</v>
      </c>
      <c r="U31" s="8">
        <f t="shared" si="10"/>
        <v>173.07723076922912</v>
      </c>
      <c r="V31" s="22">
        <f t="shared" si="1"/>
        <v>1500.0010769230685</v>
      </c>
      <c r="W31" s="7">
        <f t="shared" si="25"/>
        <v>1261.5390769230726</v>
      </c>
      <c r="X31" s="7">
        <f t="shared" si="25"/>
        <v>238.4619999999959</v>
      </c>
      <c r="Y31" s="7">
        <f t="shared" si="13"/>
        <v>173.07723076922912</v>
      </c>
      <c r="Z31" s="7">
        <f t="shared" si="14"/>
        <v>1673.0783076922976</v>
      </c>
      <c r="AB31" s="7">
        <f t="shared" si="15"/>
        <v>553.85</v>
      </c>
      <c r="AD31" s="7">
        <f t="shared" si="16"/>
        <v>4696.1516923077015</v>
      </c>
      <c r="AE31" s="6"/>
    </row>
    <row r="32" spans="2:31" x14ac:dyDescent="0.25">
      <c r="B32" s="15">
        <v>24</v>
      </c>
      <c r="C32" s="24">
        <v>6923.08</v>
      </c>
      <c r="D32" s="28">
        <f t="shared" si="24"/>
        <v>159230.83999999997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360000.16</v>
      </c>
      <c r="J32" s="7">
        <f t="shared" si="3"/>
        <v>360000.16</v>
      </c>
      <c r="K32" s="7">
        <f t="shared" si="4"/>
        <v>65600.032000000007</v>
      </c>
      <c r="L32" s="7">
        <f t="shared" si="5"/>
        <v>12400.023999999996</v>
      </c>
      <c r="M32" s="7">
        <f t="shared" si="6"/>
        <v>9000.0159999999978</v>
      </c>
      <c r="N32" s="7">
        <f t="shared" si="7"/>
        <v>87000.072</v>
      </c>
      <c r="O32" s="7">
        <f t="shared" si="20"/>
        <v>29015.398769230771</v>
      </c>
      <c r="P32" s="7">
        <f t="shared" si="21"/>
        <v>5484.6259999999984</v>
      </c>
      <c r="Q32" s="7">
        <f t="shared" si="23"/>
        <v>3980.776307692307</v>
      </c>
      <c r="R32" s="7">
        <f t="shared" si="8"/>
        <v>34500.024769230768</v>
      </c>
      <c r="S32" s="8">
        <f t="shared" si="0"/>
        <v>1261.5390769230726</v>
      </c>
      <c r="T32" s="8">
        <f t="shared" si="9"/>
        <v>238.46199999999953</v>
      </c>
      <c r="U32" s="8">
        <f t="shared" si="10"/>
        <v>173.07723076923094</v>
      </c>
      <c r="V32" s="22">
        <f t="shared" si="1"/>
        <v>1500.0010769230721</v>
      </c>
      <c r="W32" s="7">
        <f t="shared" si="25"/>
        <v>1261.5390769230726</v>
      </c>
      <c r="X32" s="7">
        <f t="shared" si="25"/>
        <v>238.46199999999953</v>
      </c>
      <c r="Y32" s="7">
        <f t="shared" si="13"/>
        <v>173.07723076923094</v>
      </c>
      <c r="Z32" s="7">
        <f t="shared" si="14"/>
        <v>1673.078307692303</v>
      </c>
      <c r="AB32" s="7">
        <f t="shared" si="15"/>
        <v>553.85</v>
      </c>
      <c r="AD32" s="7">
        <f t="shared" si="16"/>
        <v>4696.1516923076961</v>
      </c>
      <c r="AE32" s="6"/>
    </row>
    <row r="33" spans="2:31" x14ac:dyDescent="0.25">
      <c r="B33" s="15">
        <v>25</v>
      </c>
      <c r="C33" s="24">
        <v>6923.08</v>
      </c>
      <c r="D33" s="28">
        <f t="shared" si="24"/>
        <v>166153.91999999995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360000.15999999992</v>
      </c>
      <c r="J33" s="7">
        <f t="shared" si="3"/>
        <v>360000.15999999992</v>
      </c>
      <c r="K33" s="7">
        <f t="shared" si="4"/>
        <v>65600.031999999977</v>
      </c>
      <c r="L33" s="7">
        <f t="shared" si="5"/>
        <v>12400.023999999987</v>
      </c>
      <c r="M33" s="7">
        <f t="shared" si="6"/>
        <v>9000.0159999999923</v>
      </c>
      <c r="N33" s="7">
        <f t="shared" si="7"/>
        <v>87000.071999999956</v>
      </c>
      <c r="O33" s="7">
        <f t="shared" si="20"/>
        <v>30276.937846153844</v>
      </c>
      <c r="P33" s="7">
        <f t="shared" si="21"/>
        <v>5723.0879999999979</v>
      </c>
      <c r="Q33" s="7">
        <f t="shared" si="23"/>
        <v>4153.8535384615379</v>
      </c>
      <c r="R33" s="7">
        <f t="shared" si="8"/>
        <v>36000.02584615384</v>
      </c>
      <c r="S33" s="8">
        <f t="shared" si="0"/>
        <v>1261.5390769230726</v>
      </c>
      <c r="T33" s="8">
        <f t="shared" si="9"/>
        <v>238.46199999999499</v>
      </c>
      <c r="U33" s="8">
        <f t="shared" si="10"/>
        <v>173.07723076922775</v>
      </c>
      <c r="V33" s="22">
        <f t="shared" si="1"/>
        <v>1500.0010769230676</v>
      </c>
      <c r="W33" s="7">
        <f t="shared" si="25"/>
        <v>1261.5390769230726</v>
      </c>
      <c r="X33" s="7">
        <f t="shared" si="25"/>
        <v>238.46199999999499</v>
      </c>
      <c r="Y33" s="7">
        <f t="shared" si="13"/>
        <v>173.07723076922775</v>
      </c>
      <c r="Z33" s="7">
        <f t="shared" si="14"/>
        <v>1673.0783076922953</v>
      </c>
      <c r="AB33" s="7">
        <f t="shared" si="15"/>
        <v>553.85</v>
      </c>
      <c r="AD33" s="7">
        <f t="shared" si="16"/>
        <v>4696.1516923077043</v>
      </c>
      <c r="AE33" s="6"/>
    </row>
    <row r="34" spans="2:31" x14ac:dyDescent="0.25">
      <c r="B34" s="15">
        <v>26</v>
      </c>
      <c r="C34" s="24">
        <v>6923.08</v>
      </c>
      <c r="D34" s="28">
        <f t="shared" si="24"/>
        <v>173076.99999999994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360000.15999999992</v>
      </c>
      <c r="J34" s="7">
        <f t="shared" si="3"/>
        <v>360000.15999999992</v>
      </c>
      <c r="K34" s="7">
        <f t="shared" si="4"/>
        <v>65600.031999999977</v>
      </c>
      <c r="L34" s="7">
        <f t="shared" si="5"/>
        <v>12400.023999999987</v>
      </c>
      <c r="M34" s="7">
        <f t="shared" si="6"/>
        <v>9000.0159999999923</v>
      </c>
      <c r="N34" s="7">
        <f t="shared" si="7"/>
        <v>87000.071999999956</v>
      </c>
      <c r="O34" s="7">
        <f t="shared" si="20"/>
        <v>31538.476923076916</v>
      </c>
      <c r="P34" s="7">
        <f t="shared" si="21"/>
        <v>5961.5499999999929</v>
      </c>
      <c r="Q34" s="7">
        <f t="shared" si="23"/>
        <v>4326.9307692307657</v>
      </c>
      <c r="R34" s="7">
        <f t="shared" si="8"/>
        <v>37500.026923076912</v>
      </c>
      <c r="S34" s="8">
        <f t="shared" si="0"/>
        <v>1261.5390769230726</v>
      </c>
      <c r="T34" s="8">
        <f t="shared" si="9"/>
        <v>238.46200000000044</v>
      </c>
      <c r="U34" s="8">
        <f t="shared" si="10"/>
        <v>173.07723076923048</v>
      </c>
      <c r="V34" s="22">
        <f t="shared" si="1"/>
        <v>1500.001076923073</v>
      </c>
      <c r="W34" s="7">
        <f t="shared" si="25"/>
        <v>1261.5390769230726</v>
      </c>
      <c r="X34" s="7">
        <f t="shared" si="25"/>
        <v>238.46200000000044</v>
      </c>
      <c r="Y34" s="7">
        <f t="shared" si="13"/>
        <v>173.07723076923048</v>
      </c>
      <c r="Z34" s="7">
        <f t="shared" si="14"/>
        <v>1673.0783076923035</v>
      </c>
      <c r="AB34" s="7">
        <f t="shared" si="15"/>
        <v>553.85</v>
      </c>
      <c r="AD34" s="7">
        <f t="shared" si="16"/>
        <v>4696.1516923076961</v>
      </c>
      <c r="AE34" s="6"/>
    </row>
    <row r="35" spans="2:31" x14ac:dyDescent="0.25">
      <c r="B35" s="15">
        <f>B34+1</f>
        <v>27</v>
      </c>
      <c r="C35" s="24">
        <v>6923.08</v>
      </c>
      <c r="D35" s="28">
        <f t="shared" si="24"/>
        <v>180000.07999999993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360000.15999999992</v>
      </c>
      <c r="J35" s="7">
        <f t="shared" si="3"/>
        <v>360000.15999999992</v>
      </c>
      <c r="K35" s="7">
        <f t="shared" si="4"/>
        <v>65600.031999999977</v>
      </c>
      <c r="L35" s="7">
        <f t="shared" si="5"/>
        <v>12400.023999999987</v>
      </c>
      <c r="M35" s="7">
        <f t="shared" si="6"/>
        <v>9000.0159999999923</v>
      </c>
      <c r="N35" s="7">
        <f t="shared" si="7"/>
        <v>87000.071999999956</v>
      </c>
      <c r="O35" s="7">
        <f t="shared" si="20"/>
        <v>32800.015999999989</v>
      </c>
      <c r="P35" s="7">
        <f t="shared" si="21"/>
        <v>6200.0119999999933</v>
      </c>
      <c r="Q35" s="7">
        <f t="shared" si="23"/>
        <v>4500.0079999999962</v>
      </c>
      <c r="R35" s="7">
        <f t="shared" si="8"/>
        <v>39000.027999999984</v>
      </c>
      <c r="S35" s="8">
        <f t="shared" si="0"/>
        <v>1261.5390769230726</v>
      </c>
      <c r="T35" s="8">
        <f t="shared" si="9"/>
        <v>238.46199999999953</v>
      </c>
      <c r="U35" s="8">
        <f t="shared" si="10"/>
        <v>173.07723076923048</v>
      </c>
      <c r="V35" s="22">
        <f t="shared" si="1"/>
        <v>1500.0010769230721</v>
      </c>
      <c r="W35" s="7">
        <f t="shared" si="25"/>
        <v>1261.5390769230726</v>
      </c>
      <c r="X35" s="7">
        <f t="shared" si="25"/>
        <v>238.46199999999953</v>
      </c>
      <c r="Y35" s="7">
        <f t="shared" si="13"/>
        <v>173.07723076923048</v>
      </c>
      <c r="Z35" s="7">
        <f t="shared" si="14"/>
        <v>1673.0783076923026</v>
      </c>
      <c r="AB35" s="7">
        <f t="shared" si="15"/>
        <v>553.85</v>
      </c>
      <c r="AD35" s="7">
        <f t="shared" si="16"/>
        <v>4696.151692307697</v>
      </c>
      <c r="AE35" s="6"/>
    </row>
    <row r="36" spans="2:31" x14ac:dyDescent="0.25">
      <c r="B36" s="15">
        <f t="shared" ref="B36:B60" si="27">B35+1</f>
        <v>28</v>
      </c>
      <c r="C36" s="24">
        <v>6923.08</v>
      </c>
      <c r="D36" s="28">
        <f t="shared" si="24"/>
        <v>186923.15999999992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360000.15999999992</v>
      </c>
      <c r="J36" s="7">
        <f t="shared" si="3"/>
        <v>360000.15999999992</v>
      </c>
      <c r="K36" s="7">
        <f t="shared" si="4"/>
        <v>65600.031999999977</v>
      </c>
      <c r="L36" s="7">
        <f t="shared" si="5"/>
        <v>12400.023999999987</v>
      </c>
      <c r="M36" s="7">
        <f t="shared" si="6"/>
        <v>9000.0159999999923</v>
      </c>
      <c r="N36" s="7">
        <f t="shared" si="7"/>
        <v>87000.071999999956</v>
      </c>
      <c r="O36" s="7">
        <f t="shared" si="20"/>
        <v>34061.555076923061</v>
      </c>
      <c r="P36" s="7">
        <f t="shared" si="21"/>
        <v>6438.4739999999929</v>
      </c>
      <c r="Q36" s="7">
        <f t="shared" si="23"/>
        <v>4673.0852307692267</v>
      </c>
      <c r="R36" s="7">
        <f t="shared" si="8"/>
        <v>40500.029076923056</v>
      </c>
      <c r="S36" s="8">
        <f t="shared" si="0"/>
        <v>1261.5390769230726</v>
      </c>
      <c r="T36" s="8">
        <f t="shared" si="9"/>
        <v>238.46199999999953</v>
      </c>
      <c r="U36" s="8">
        <f t="shared" si="10"/>
        <v>173.07723076923048</v>
      </c>
      <c r="V36" s="22">
        <f t="shared" si="1"/>
        <v>1500.0010769230721</v>
      </c>
      <c r="W36" s="7">
        <f t="shared" si="25"/>
        <v>1261.5390769230726</v>
      </c>
      <c r="X36" s="7">
        <f t="shared" si="25"/>
        <v>238.46199999999953</v>
      </c>
      <c r="Y36" s="7">
        <f t="shared" si="13"/>
        <v>173.07723076923048</v>
      </c>
      <c r="Z36" s="7">
        <f t="shared" si="14"/>
        <v>1673.0783076923026</v>
      </c>
      <c r="AB36" s="7">
        <f t="shared" si="15"/>
        <v>553.85</v>
      </c>
      <c r="AD36" s="7">
        <f t="shared" si="16"/>
        <v>4696.151692307697</v>
      </c>
      <c r="AE36" s="6"/>
    </row>
    <row r="37" spans="2:31" x14ac:dyDescent="0.25">
      <c r="B37" s="15">
        <f t="shared" si="27"/>
        <v>29</v>
      </c>
      <c r="C37" s="24">
        <v>6923.08</v>
      </c>
      <c r="D37" s="28">
        <f t="shared" si="24"/>
        <v>193846.2399999999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360000.15999999992</v>
      </c>
      <c r="J37" s="7">
        <f t="shared" si="3"/>
        <v>360000.15999999992</v>
      </c>
      <c r="K37" s="7">
        <f t="shared" si="4"/>
        <v>65600.031999999977</v>
      </c>
      <c r="L37" s="7">
        <f t="shared" si="5"/>
        <v>12400.023999999987</v>
      </c>
      <c r="M37" s="7">
        <f t="shared" si="6"/>
        <v>9000.0159999999923</v>
      </c>
      <c r="N37" s="7">
        <f t="shared" si="7"/>
        <v>87000.071999999956</v>
      </c>
      <c r="O37" s="7">
        <f t="shared" si="20"/>
        <v>35323.094153846134</v>
      </c>
      <c r="P37" s="7">
        <f t="shared" si="21"/>
        <v>6676.9359999999924</v>
      </c>
      <c r="Q37" s="7">
        <f t="shared" si="23"/>
        <v>4846.1624615384571</v>
      </c>
      <c r="R37" s="7">
        <f t="shared" si="8"/>
        <v>42000.030153846128</v>
      </c>
      <c r="S37" s="8">
        <f t="shared" si="0"/>
        <v>1261.5390769230726</v>
      </c>
      <c r="T37" s="8">
        <f t="shared" si="9"/>
        <v>238.46199999999953</v>
      </c>
      <c r="U37" s="8">
        <f t="shared" si="10"/>
        <v>173.07723076923139</v>
      </c>
      <c r="V37" s="22">
        <f t="shared" si="1"/>
        <v>1500.0010769230721</v>
      </c>
      <c r="W37" s="7">
        <f t="shared" si="25"/>
        <v>1261.5390769230726</v>
      </c>
      <c r="X37" s="7">
        <f t="shared" si="25"/>
        <v>238.46199999999953</v>
      </c>
      <c r="Y37" s="7">
        <f t="shared" si="13"/>
        <v>173.07723076923139</v>
      </c>
      <c r="Z37" s="7">
        <f t="shared" si="14"/>
        <v>1673.0783076923035</v>
      </c>
      <c r="AB37" s="7">
        <f t="shared" si="15"/>
        <v>553.85</v>
      </c>
      <c r="AD37" s="7">
        <f t="shared" si="16"/>
        <v>4696.1516923076961</v>
      </c>
      <c r="AE37" s="6"/>
    </row>
    <row r="38" spans="2:31" x14ac:dyDescent="0.25">
      <c r="B38" s="15">
        <f t="shared" si="27"/>
        <v>30</v>
      </c>
      <c r="C38" s="24">
        <v>6923.08</v>
      </c>
      <c r="D38" s="28">
        <f t="shared" si="24"/>
        <v>200769.31999999989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360000.15999999992</v>
      </c>
      <c r="J38" s="7">
        <f t="shared" si="3"/>
        <v>360000.15999999992</v>
      </c>
      <c r="K38" s="7">
        <f t="shared" si="4"/>
        <v>65600.031999999977</v>
      </c>
      <c r="L38" s="7">
        <f t="shared" si="5"/>
        <v>12400.023999999987</v>
      </c>
      <c r="M38" s="7">
        <f t="shared" si="6"/>
        <v>9000.0159999999923</v>
      </c>
      <c r="N38" s="7">
        <f t="shared" si="7"/>
        <v>87000.071999999956</v>
      </c>
      <c r="O38" s="7">
        <f t="shared" si="20"/>
        <v>36584.633230769206</v>
      </c>
      <c r="P38" s="7">
        <f t="shared" si="21"/>
        <v>6915.397999999992</v>
      </c>
      <c r="Q38" s="7">
        <f t="shared" si="23"/>
        <v>5019.2396923076885</v>
      </c>
      <c r="R38" s="7">
        <f t="shared" si="8"/>
        <v>43500.0312307692</v>
      </c>
      <c r="S38" s="8">
        <f t="shared" si="0"/>
        <v>1261.5390769230871</v>
      </c>
      <c r="T38" s="8">
        <f t="shared" si="9"/>
        <v>238.46200000000044</v>
      </c>
      <c r="U38" s="8">
        <f t="shared" si="10"/>
        <v>173.07723076923048</v>
      </c>
      <c r="V38" s="22">
        <f t="shared" si="1"/>
        <v>1500.0010769230876</v>
      </c>
      <c r="W38" s="7">
        <f t="shared" si="25"/>
        <v>1261.5390769230871</v>
      </c>
      <c r="X38" s="7">
        <f t="shared" si="25"/>
        <v>238.46200000000044</v>
      </c>
      <c r="Y38" s="7">
        <f t="shared" si="13"/>
        <v>173.07723076923048</v>
      </c>
      <c r="Z38" s="7">
        <f t="shared" si="14"/>
        <v>1673.078307692318</v>
      </c>
      <c r="AB38" s="7">
        <f t="shared" si="15"/>
        <v>553.85</v>
      </c>
      <c r="AD38" s="7">
        <f t="shared" si="16"/>
        <v>4696.1516923076815</v>
      </c>
      <c r="AE38" s="6"/>
    </row>
    <row r="39" spans="2:31" x14ac:dyDescent="0.25">
      <c r="B39" s="15">
        <f t="shared" si="27"/>
        <v>31</v>
      </c>
      <c r="C39" s="24">
        <v>6923.08</v>
      </c>
      <c r="D39" s="28">
        <f t="shared" si="24"/>
        <v>207692.39999999988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360000.15999999992</v>
      </c>
      <c r="J39" s="7">
        <f t="shared" si="3"/>
        <v>360000.15999999992</v>
      </c>
      <c r="K39" s="7">
        <f t="shared" si="4"/>
        <v>65600.031999999977</v>
      </c>
      <c r="L39" s="7">
        <f t="shared" si="5"/>
        <v>12400.023999999987</v>
      </c>
      <c r="M39" s="7">
        <f t="shared" si="6"/>
        <v>9000.0159999999923</v>
      </c>
      <c r="N39" s="7">
        <f t="shared" si="7"/>
        <v>87000.071999999956</v>
      </c>
      <c r="O39" s="7">
        <f t="shared" si="20"/>
        <v>37846.172307692294</v>
      </c>
      <c r="P39" s="7">
        <f t="shared" si="21"/>
        <v>7153.8599999999924</v>
      </c>
      <c r="Q39" s="7">
        <f t="shared" si="23"/>
        <v>5192.316923076919</v>
      </c>
      <c r="R39" s="7">
        <f t="shared" si="8"/>
        <v>45000.032307692287</v>
      </c>
      <c r="S39" s="8">
        <f t="shared" si="0"/>
        <v>1261.5390769230726</v>
      </c>
      <c r="T39" s="8">
        <f t="shared" si="9"/>
        <v>238.46199999999953</v>
      </c>
      <c r="U39" s="8">
        <f t="shared" si="10"/>
        <v>173.07723076923048</v>
      </c>
      <c r="V39" s="22">
        <f t="shared" si="1"/>
        <v>1500.0010769230721</v>
      </c>
      <c r="W39" s="7">
        <f t="shared" si="25"/>
        <v>1261.5390769230726</v>
      </c>
      <c r="X39" s="7">
        <f t="shared" si="25"/>
        <v>238.46199999999953</v>
      </c>
      <c r="Y39" s="7">
        <f t="shared" si="13"/>
        <v>173.07723076923048</v>
      </c>
      <c r="Z39" s="7">
        <f t="shared" si="14"/>
        <v>1673.0783076923026</v>
      </c>
      <c r="AB39" s="7">
        <f t="shared" si="15"/>
        <v>553.85</v>
      </c>
      <c r="AD39" s="7">
        <f t="shared" si="16"/>
        <v>4696.151692307697</v>
      </c>
      <c r="AE39" s="6"/>
    </row>
    <row r="40" spans="2:31" x14ac:dyDescent="0.25">
      <c r="B40" s="15">
        <f t="shared" si="27"/>
        <v>32</v>
      </c>
      <c r="C40" s="24">
        <v>6923.08</v>
      </c>
      <c r="D40" s="28">
        <f t="shared" si="24"/>
        <v>214615.47999999986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360000.15999999986</v>
      </c>
      <c r="J40" s="7">
        <f t="shared" si="3"/>
        <v>360000.15999999986</v>
      </c>
      <c r="K40" s="7">
        <f t="shared" si="4"/>
        <v>65600.031999999977</v>
      </c>
      <c r="L40" s="7">
        <f t="shared" si="5"/>
        <v>12400.023999999979</v>
      </c>
      <c r="M40" s="7">
        <f t="shared" si="6"/>
        <v>9000.0159999999869</v>
      </c>
      <c r="N40" s="7">
        <f t="shared" si="7"/>
        <v>87000.071999999942</v>
      </c>
      <c r="O40" s="7">
        <f t="shared" si="20"/>
        <v>39107.711384615366</v>
      </c>
      <c r="P40" s="7">
        <f t="shared" si="21"/>
        <v>7392.3219999999919</v>
      </c>
      <c r="Q40" s="7">
        <f t="shared" si="23"/>
        <v>5365.3941538461495</v>
      </c>
      <c r="R40" s="7">
        <f t="shared" si="8"/>
        <v>46500.033384615359</v>
      </c>
      <c r="S40" s="8">
        <f t="shared" si="0"/>
        <v>1261.5390769230726</v>
      </c>
      <c r="T40" s="8">
        <f t="shared" si="9"/>
        <v>238.46199999999499</v>
      </c>
      <c r="U40" s="8">
        <f t="shared" si="10"/>
        <v>173.07723076922684</v>
      </c>
      <c r="V40" s="22">
        <f t="shared" si="1"/>
        <v>1500.0010769230676</v>
      </c>
      <c r="W40" s="7">
        <f t="shared" si="25"/>
        <v>1261.5390769230726</v>
      </c>
      <c r="X40" s="7">
        <f t="shared" si="25"/>
        <v>238.46199999999499</v>
      </c>
      <c r="Y40" s="7">
        <f t="shared" si="13"/>
        <v>173.07723076922684</v>
      </c>
      <c r="Z40" s="7">
        <f t="shared" si="14"/>
        <v>1673.0783076922944</v>
      </c>
      <c r="AB40" s="7">
        <f t="shared" si="15"/>
        <v>553.85</v>
      </c>
      <c r="AD40" s="7">
        <f t="shared" si="16"/>
        <v>4696.1516923077052</v>
      </c>
      <c r="AE40" s="6"/>
    </row>
    <row r="41" spans="2:31" x14ac:dyDescent="0.25">
      <c r="B41" s="15">
        <f t="shared" si="27"/>
        <v>33</v>
      </c>
      <c r="C41" s="24">
        <v>6923.08</v>
      </c>
      <c r="D41" s="28">
        <f t="shared" si="24"/>
        <v>221538.55999999985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360000.15999999986</v>
      </c>
      <c r="J41" s="7">
        <f t="shared" si="3"/>
        <v>360000.15999999986</v>
      </c>
      <c r="K41" s="7">
        <f t="shared" si="4"/>
        <v>65600.031999999977</v>
      </c>
      <c r="L41" s="7">
        <f t="shared" si="5"/>
        <v>12400.023999999979</v>
      </c>
      <c r="M41" s="7">
        <f t="shared" si="6"/>
        <v>9000.0159999999869</v>
      </c>
      <c r="N41" s="7">
        <f t="shared" si="7"/>
        <v>87000.071999999942</v>
      </c>
      <c r="O41" s="7">
        <f t="shared" si="20"/>
        <v>40369.250461538439</v>
      </c>
      <c r="P41" s="7">
        <f t="shared" si="21"/>
        <v>7630.7839999999869</v>
      </c>
      <c r="Q41" s="7">
        <f t="shared" si="23"/>
        <v>5538.4713846153763</v>
      </c>
      <c r="R41" s="7">
        <f t="shared" si="8"/>
        <v>48000.034461538424</v>
      </c>
      <c r="S41" s="8">
        <f t="shared" si="0"/>
        <v>1261.5390769230871</v>
      </c>
      <c r="T41" s="8">
        <f t="shared" si="9"/>
        <v>238.46199999999953</v>
      </c>
      <c r="U41" s="8">
        <f t="shared" si="10"/>
        <v>173.07723076923048</v>
      </c>
      <c r="V41" s="22">
        <f t="shared" si="1"/>
        <v>1500.0010769230867</v>
      </c>
      <c r="W41" s="7">
        <f t="shared" si="25"/>
        <v>1261.5390769230871</v>
      </c>
      <c r="X41" s="7">
        <f t="shared" si="25"/>
        <v>238.46199999999953</v>
      </c>
      <c r="Y41" s="7">
        <f t="shared" si="13"/>
        <v>173.07723076923048</v>
      </c>
      <c r="Z41" s="7">
        <f t="shared" si="14"/>
        <v>1673.0783076923171</v>
      </c>
      <c r="AB41" s="7">
        <f t="shared" si="15"/>
        <v>553.85</v>
      </c>
      <c r="AD41" s="7">
        <f t="shared" si="16"/>
        <v>4696.1516923076824</v>
      </c>
      <c r="AE41" s="6"/>
    </row>
    <row r="42" spans="2:31" x14ac:dyDescent="0.25">
      <c r="B42" s="15">
        <f t="shared" si="27"/>
        <v>34</v>
      </c>
      <c r="C42" s="24">
        <v>6923.08</v>
      </c>
      <c r="D42" s="28">
        <f t="shared" si="24"/>
        <v>228461.63999999984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360000.1599999998</v>
      </c>
      <c r="J42" s="7">
        <f t="shared" si="3"/>
        <v>360000.1599999998</v>
      </c>
      <c r="K42" s="7">
        <f t="shared" si="4"/>
        <v>65600.031999999963</v>
      </c>
      <c r="L42" s="7">
        <f t="shared" si="5"/>
        <v>12400.02399999997</v>
      </c>
      <c r="M42" s="7">
        <f t="shared" si="6"/>
        <v>9000.0159999999796</v>
      </c>
      <c r="N42" s="7">
        <f t="shared" si="7"/>
        <v>87000.071999999913</v>
      </c>
      <c r="O42" s="7">
        <f t="shared" si="20"/>
        <v>41630.789538461526</v>
      </c>
      <c r="P42" s="7">
        <f t="shared" si="21"/>
        <v>7869.2459999999865</v>
      </c>
      <c r="Q42" s="7">
        <f t="shared" si="23"/>
        <v>5711.5486153846068</v>
      </c>
      <c r="R42" s="7">
        <f t="shared" si="8"/>
        <v>49500.03553846151</v>
      </c>
      <c r="S42" s="8">
        <f t="shared" si="0"/>
        <v>1261.539076923058</v>
      </c>
      <c r="T42" s="8">
        <f t="shared" si="9"/>
        <v>238.46199999999408</v>
      </c>
      <c r="U42" s="8">
        <f t="shared" si="10"/>
        <v>173.07723076922593</v>
      </c>
      <c r="V42" s="22">
        <f t="shared" si="1"/>
        <v>1500.0010769230521</v>
      </c>
      <c r="W42" s="7">
        <f t="shared" ref="W42:X60" si="28">IF(S42&gt;0,S42,0)</f>
        <v>1261.539076923058</v>
      </c>
      <c r="X42" s="7">
        <f t="shared" si="28"/>
        <v>238.46199999999408</v>
      </c>
      <c r="Y42" s="7">
        <f t="shared" si="13"/>
        <v>173.07723076922593</v>
      </c>
      <c r="Z42" s="7">
        <f t="shared" si="14"/>
        <v>1673.078307692278</v>
      </c>
      <c r="AB42" s="7">
        <f t="shared" si="15"/>
        <v>553.85</v>
      </c>
      <c r="AD42" s="7">
        <f t="shared" si="16"/>
        <v>4696.1516923077215</v>
      </c>
      <c r="AE42" s="6"/>
    </row>
    <row r="43" spans="2:31" x14ac:dyDescent="0.25">
      <c r="B43" s="15">
        <f t="shared" si="27"/>
        <v>35</v>
      </c>
      <c r="C43" s="24">
        <v>6923.08</v>
      </c>
      <c r="D43" s="28">
        <f t="shared" si="24"/>
        <v>235384.71999999983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360000.1599999998</v>
      </c>
      <c r="J43" s="7">
        <f t="shared" si="3"/>
        <v>360000.1599999998</v>
      </c>
      <c r="K43" s="7">
        <f t="shared" si="4"/>
        <v>65600.031999999963</v>
      </c>
      <c r="L43" s="7">
        <f t="shared" si="5"/>
        <v>12400.02399999997</v>
      </c>
      <c r="M43" s="7">
        <f t="shared" si="6"/>
        <v>9000.0159999999796</v>
      </c>
      <c r="N43" s="7">
        <f t="shared" si="7"/>
        <v>87000.071999999913</v>
      </c>
      <c r="O43" s="7">
        <f t="shared" si="20"/>
        <v>42892.328615384584</v>
      </c>
      <c r="P43" s="7">
        <f t="shared" si="21"/>
        <v>8107.7079999999805</v>
      </c>
      <c r="Q43" s="7">
        <f t="shared" si="23"/>
        <v>5884.6258461538328</v>
      </c>
      <c r="R43" s="7">
        <f t="shared" si="8"/>
        <v>51000.036615384568</v>
      </c>
      <c r="S43" s="8">
        <f t="shared" si="0"/>
        <v>1261.5390769230871</v>
      </c>
      <c r="T43" s="8">
        <f t="shared" si="9"/>
        <v>238.46199999999953</v>
      </c>
      <c r="U43" s="8">
        <f t="shared" si="10"/>
        <v>173.07723076923048</v>
      </c>
      <c r="V43" s="22">
        <f t="shared" si="1"/>
        <v>1500.0010769230867</v>
      </c>
      <c r="W43" s="7">
        <f t="shared" si="28"/>
        <v>1261.5390769230871</v>
      </c>
      <c r="X43" s="7">
        <f t="shared" si="28"/>
        <v>238.46199999999953</v>
      </c>
      <c r="Y43" s="7">
        <f t="shared" si="13"/>
        <v>173.07723076923048</v>
      </c>
      <c r="Z43" s="7">
        <f t="shared" si="14"/>
        <v>1673.0783076923171</v>
      </c>
      <c r="AB43" s="7">
        <f t="shared" si="15"/>
        <v>553.85</v>
      </c>
      <c r="AD43" s="7">
        <f t="shared" si="16"/>
        <v>4696.1516923076824</v>
      </c>
      <c r="AE43" s="6"/>
    </row>
    <row r="44" spans="2:31" x14ac:dyDescent="0.25">
      <c r="B44" s="15">
        <f t="shared" si="27"/>
        <v>36</v>
      </c>
      <c r="C44" s="24">
        <v>6923.08</v>
      </c>
      <c r="D44" s="28">
        <f t="shared" si="24"/>
        <v>242307.79999999981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360000.1599999998</v>
      </c>
      <c r="J44" s="7">
        <f t="shared" si="3"/>
        <v>360000.1599999998</v>
      </c>
      <c r="K44" s="7">
        <f t="shared" si="4"/>
        <v>65600.031999999963</v>
      </c>
      <c r="L44" s="7">
        <f t="shared" si="5"/>
        <v>12400.02399999997</v>
      </c>
      <c r="M44" s="7">
        <f t="shared" si="6"/>
        <v>9000.0159999999796</v>
      </c>
      <c r="N44" s="7">
        <f t="shared" si="7"/>
        <v>87000.071999999913</v>
      </c>
      <c r="O44" s="7">
        <f t="shared" si="20"/>
        <v>44153.867692307671</v>
      </c>
      <c r="P44" s="7">
        <f t="shared" si="21"/>
        <v>8346.1699999999801</v>
      </c>
      <c r="Q44" s="7">
        <f t="shared" si="23"/>
        <v>6057.7030769230632</v>
      </c>
      <c r="R44" s="7">
        <f t="shared" si="8"/>
        <v>52500.037692307655</v>
      </c>
      <c r="S44" s="8">
        <f t="shared" si="0"/>
        <v>1261.5390769230726</v>
      </c>
      <c r="T44" s="8">
        <f t="shared" si="9"/>
        <v>238.46199999999953</v>
      </c>
      <c r="U44" s="8">
        <f t="shared" si="10"/>
        <v>173.07723076923048</v>
      </c>
      <c r="V44" s="22">
        <f t="shared" si="1"/>
        <v>1500.0010769230721</v>
      </c>
      <c r="W44" s="7">
        <f t="shared" si="28"/>
        <v>1261.5390769230726</v>
      </c>
      <c r="X44" s="7">
        <f t="shared" si="28"/>
        <v>238.46199999999953</v>
      </c>
      <c r="Y44" s="7">
        <f t="shared" si="13"/>
        <v>173.07723076923048</v>
      </c>
      <c r="Z44" s="7">
        <f t="shared" si="14"/>
        <v>1673.0783076923026</v>
      </c>
      <c r="AB44" s="7">
        <f t="shared" si="15"/>
        <v>553.85</v>
      </c>
      <c r="AD44" s="7">
        <f t="shared" si="16"/>
        <v>4696.151692307697</v>
      </c>
      <c r="AE44" s="6"/>
    </row>
    <row r="45" spans="2:31" x14ac:dyDescent="0.25">
      <c r="B45" s="15">
        <f t="shared" si="27"/>
        <v>37</v>
      </c>
      <c r="C45" s="24">
        <v>6923.08</v>
      </c>
      <c r="D45" s="28">
        <f t="shared" si="24"/>
        <v>249230.8799999998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360000.1599999998</v>
      </c>
      <c r="J45" s="7">
        <f t="shared" si="3"/>
        <v>360000.1599999998</v>
      </c>
      <c r="K45" s="7">
        <f t="shared" si="4"/>
        <v>65600.031999999963</v>
      </c>
      <c r="L45" s="7">
        <f t="shared" si="5"/>
        <v>12400.02399999997</v>
      </c>
      <c r="M45" s="7">
        <f t="shared" si="6"/>
        <v>9000.0159999999796</v>
      </c>
      <c r="N45" s="7">
        <f t="shared" si="7"/>
        <v>87000.071999999913</v>
      </c>
      <c r="O45" s="7">
        <f t="shared" si="20"/>
        <v>45415.406769230744</v>
      </c>
      <c r="P45" s="7">
        <f t="shared" si="21"/>
        <v>8584.6319999999796</v>
      </c>
      <c r="Q45" s="7">
        <f t="shared" si="23"/>
        <v>6230.7803076922937</v>
      </c>
      <c r="R45" s="7">
        <f t="shared" si="8"/>
        <v>54000.038769230727</v>
      </c>
      <c r="S45" s="8">
        <f t="shared" si="0"/>
        <v>1261.5390769230726</v>
      </c>
      <c r="T45" s="8">
        <f t="shared" si="9"/>
        <v>238.46199999999953</v>
      </c>
      <c r="U45" s="8">
        <f t="shared" si="10"/>
        <v>173.07723076922957</v>
      </c>
      <c r="V45" s="22">
        <f t="shared" si="1"/>
        <v>1500.0010769230721</v>
      </c>
      <c r="W45" s="7">
        <f t="shared" si="28"/>
        <v>1261.5390769230726</v>
      </c>
      <c r="X45" s="7">
        <f t="shared" si="28"/>
        <v>238.46199999999953</v>
      </c>
      <c r="Y45" s="7">
        <f t="shared" si="13"/>
        <v>173.07723076922957</v>
      </c>
      <c r="Z45" s="7">
        <f t="shared" si="14"/>
        <v>1673.0783076923017</v>
      </c>
      <c r="AB45" s="7">
        <f t="shared" si="15"/>
        <v>553.85</v>
      </c>
      <c r="AD45" s="7">
        <f t="shared" si="16"/>
        <v>4696.1516923076979</v>
      </c>
      <c r="AE45" s="6"/>
    </row>
    <row r="46" spans="2:31" x14ac:dyDescent="0.25">
      <c r="B46" s="15">
        <f t="shared" si="27"/>
        <v>38</v>
      </c>
      <c r="C46" s="24">
        <v>6923.08</v>
      </c>
      <c r="D46" s="28">
        <f t="shared" si="24"/>
        <v>256153.95999999979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360000.1599999998</v>
      </c>
      <c r="J46" s="7">
        <f t="shared" si="3"/>
        <v>360000.1599999998</v>
      </c>
      <c r="K46" s="7">
        <f t="shared" si="4"/>
        <v>65600.031999999963</v>
      </c>
      <c r="L46" s="7">
        <f t="shared" si="5"/>
        <v>12400.02399999997</v>
      </c>
      <c r="M46" s="7">
        <f t="shared" si="6"/>
        <v>9000.0159999999796</v>
      </c>
      <c r="N46" s="7">
        <f t="shared" si="7"/>
        <v>87000.071999999913</v>
      </c>
      <c r="O46" s="7">
        <f t="shared" si="20"/>
        <v>46676.945846153816</v>
      </c>
      <c r="P46" s="7">
        <f t="shared" si="21"/>
        <v>8823.0939999999791</v>
      </c>
      <c r="Q46" s="7">
        <f t="shared" si="23"/>
        <v>6403.8575384615233</v>
      </c>
      <c r="R46" s="7">
        <f t="shared" si="8"/>
        <v>55500.039846153799</v>
      </c>
      <c r="S46" s="8">
        <f t="shared" si="0"/>
        <v>1261.5390769230871</v>
      </c>
      <c r="T46" s="8">
        <f t="shared" si="9"/>
        <v>238.46199999999953</v>
      </c>
      <c r="U46" s="8">
        <f t="shared" si="10"/>
        <v>173.07723076923048</v>
      </c>
      <c r="V46" s="22">
        <f t="shared" si="1"/>
        <v>1500.0010769230867</v>
      </c>
      <c r="W46" s="7">
        <f t="shared" si="28"/>
        <v>1261.5390769230871</v>
      </c>
      <c r="X46" s="7">
        <f t="shared" si="28"/>
        <v>238.46199999999953</v>
      </c>
      <c r="Y46" s="7">
        <f t="shared" si="13"/>
        <v>173.07723076923048</v>
      </c>
      <c r="Z46" s="7">
        <f t="shared" si="14"/>
        <v>1673.0783076923171</v>
      </c>
      <c r="AB46" s="7">
        <f t="shared" si="15"/>
        <v>553.85</v>
      </c>
      <c r="AD46" s="7">
        <f t="shared" si="16"/>
        <v>4696.1516923076824</v>
      </c>
      <c r="AE46" s="6"/>
    </row>
    <row r="47" spans="2:31" x14ac:dyDescent="0.25">
      <c r="B47" s="15">
        <f t="shared" si="27"/>
        <v>39</v>
      </c>
      <c r="C47" s="24">
        <v>6923.08</v>
      </c>
      <c r="D47" s="28">
        <f t="shared" si="24"/>
        <v>263077.0399999998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360000.1599999998</v>
      </c>
      <c r="J47" s="7">
        <f t="shared" si="3"/>
        <v>360000.1599999998</v>
      </c>
      <c r="K47" s="7">
        <f t="shared" si="4"/>
        <v>65600.031999999963</v>
      </c>
      <c r="L47" s="7">
        <f t="shared" si="5"/>
        <v>12400.02399999997</v>
      </c>
      <c r="M47" s="7">
        <f t="shared" si="6"/>
        <v>9000.0159999999796</v>
      </c>
      <c r="N47" s="7">
        <f t="shared" si="7"/>
        <v>87000.071999999913</v>
      </c>
      <c r="O47" s="7">
        <f t="shared" si="20"/>
        <v>47938.484923076903</v>
      </c>
      <c r="P47" s="7">
        <f t="shared" si="21"/>
        <v>9061.5559999999787</v>
      </c>
      <c r="Q47" s="7">
        <f t="shared" si="23"/>
        <v>6576.9347692307538</v>
      </c>
      <c r="R47" s="7">
        <f t="shared" si="8"/>
        <v>57000.040923076886</v>
      </c>
      <c r="S47" s="8">
        <f t="shared" si="0"/>
        <v>1261.5390769230726</v>
      </c>
      <c r="T47" s="8">
        <f t="shared" si="9"/>
        <v>238.46199999999953</v>
      </c>
      <c r="U47" s="8">
        <f t="shared" si="10"/>
        <v>173.07723076923048</v>
      </c>
      <c r="V47" s="22">
        <f t="shared" si="1"/>
        <v>1500.0010769230721</v>
      </c>
      <c r="W47" s="7">
        <f t="shared" si="28"/>
        <v>1261.5390769230726</v>
      </c>
      <c r="X47" s="7">
        <f t="shared" si="28"/>
        <v>238.46199999999953</v>
      </c>
      <c r="Y47" s="7">
        <f t="shared" si="13"/>
        <v>173.07723076923048</v>
      </c>
      <c r="Z47" s="7">
        <f t="shared" si="14"/>
        <v>1673.0783076923026</v>
      </c>
      <c r="AB47" s="7">
        <f t="shared" si="15"/>
        <v>553.85</v>
      </c>
      <c r="AD47" s="7">
        <f t="shared" si="16"/>
        <v>4696.151692307697</v>
      </c>
      <c r="AE47" s="6"/>
    </row>
    <row r="48" spans="2:31" x14ac:dyDescent="0.25">
      <c r="B48" s="15">
        <f t="shared" si="27"/>
        <v>40</v>
      </c>
      <c r="C48" s="24">
        <v>6923.08</v>
      </c>
      <c r="D48" s="28">
        <f t="shared" si="24"/>
        <v>270000.11999999982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360000.1599999998</v>
      </c>
      <c r="J48" s="7">
        <f t="shared" si="3"/>
        <v>360000.1599999998</v>
      </c>
      <c r="K48" s="7">
        <f t="shared" si="4"/>
        <v>65600.031999999963</v>
      </c>
      <c r="L48" s="7">
        <f t="shared" si="5"/>
        <v>12400.02399999997</v>
      </c>
      <c r="M48" s="7">
        <f t="shared" si="6"/>
        <v>9000.0159999999796</v>
      </c>
      <c r="N48" s="7">
        <f t="shared" si="7"/>
        <v>87000.071999999913</v>
      </c>
      <c r="O48" s="7">
        <f t="shared" si="20"/>
        <v>49200.023999999976</v>
      </c>
      <c r="P48" s="7">
        <f t="shared" si="21"/>
        <v>9300.0179999999782</v>
      </c>
      <c r="Q48" s="7">
        <f t="shared" si="23"/>
        <v>6750.0119999999843</v>
      </c>
      <c r="R48" s="7">
        <f t="shared" si="8"/>
        <v>58500.041999999958</v>
      </c>
      <c r="S48" s="8">
        <f t="shared" si="0"/>
        <v>1261.5390769230726</v>
      </c>
      <c r="T48" s="8">
        <f t="shared" si="9"/>
        <v>238.46199999999953</v>
      </c>
      <c r="U48" s="8">
        <f t="shared" si="10"/>
        <v>173.07723076923048</v>
      </c>
      <c r="V48" s="22">
        <f t="shared" si="1"/>
        <v>1500.0010769230721</v>
      </c>
      <c r="W48" s="7">
        <f t="shared" si="28"/>
        <v>1261.5390769230726</v>
      </c>
      <c r="X48" s="7">
        <f t="shared" si="28"/>
        <v>238.46199999999953</v>
      </c>
      <c r="Y48" s="7">
        <f t="shared" si="13"/>
        <v>173.07723076923048</v>
      </c>
      <c r="Z48" s="7">
        <f t="shared" si="14"/>
        <v>1673.0783076923026</v>
      </c>
      <c r="AB48" s="7">
        <f t="shared" si="15"/>
        <v>553.85</v>
      </c>
      <c r="AD48" s="7">
        <f t="shared" si="16"/>
        <v>4696.151692307697</v>
      </c>
      <c r="AE48" s="6"/>
    </row>
    <row r="49" spans="2:31" x14ac:dyDescent="0.25">
      <c r="B49" s="15">
        <f t="shared" si="27"/>
        <v>41</v>
      </c>
      <c r="C49" s="24">
        <v>6923.08</v>
      </c>
      <c r="D49" s="28">
        <f t="shared" si="24"/>
        <v>276923.19999999984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360000.1599999998</v>
      </c>
      <c r="J49" s="7">
        <f t="shared" si="3"/>
        <v>360000.1599999998</v>
      </c>
      <c r="K49" s="7">
        <f t="shared" si="4"/>
        <v>65600.031999999963</v>
      </c>
      <c r="L49" s="7">
        <f t="shared" si="5"/>
        <v>12400.02399999997</v>
      </c>
      <c r="M49" s="7">
        <f t="shared" si="6"/>
        <v>9000.0159999999796</v>
      </c>
      <c r="N49" s="7">
        <f t="shared" si="7"/>
        <v>87000.071999999913</v>
      </c>
      <c r="O49" s="7">
        <f t="shared" si="20"/>
        <v>50461.563076923048</v>
      </c>
      <c r="P49" s="7">
        <f t="shared" si="21"/>
        <v>9538.4799999999777</v>
      </c>
      <c r="Q49" s="7">
        <f t="shared" si="23"/>
        <v>6923.0892307692147</v>
      </c>
      <c r="R49" s="7">
        <f t="shared" si="8"/>
        <v>60000.04307692303</v>
      </c>
      <c r="S49" s="8">
        <f t="shared" si="0"/>
        <v>1261.5390769230726</v>
      </c>
      <c r="T49" s="8">
        <f t="shared" si="9"/>
        <v>238.46199999999772</v>
      </c>
      <c r="U49" s="8">
        <f t="shared" si="10"/>
        <v>173.07723076923048</v>
      </c>
      <c r="V49" s="22">
        <f t="shared" si="1"/>
        <v>1500.0010769230703</v>
      </c>
      <c r="W49" s="7">
        <f t="shared" si="28"/>
        <v>1261.5390769230726</v>
      </c>
      <c r="X49" s="7">
        <f t="shared" si="28"/>
        <v>238.46199999999772</v>
      </c>
      <c r="Y49" s="7">
        <f t="shared" si="13"/>
        <v>173.07723076923048</v>
      </c>
      <c r="Z49" s="7">
        <f t="shared" si="14"/>
        <v>1673.0783076923008</v>
      </c>
      <c r="AB49" s="7">
        <f t="shared" si="15"/>
        <v>553.85</v>
      </c>
      <c r="AD49" s="7">
        <f t="shared" si="16"/>
        <v>4696.1516923076988</v>
      </c>
      <c r="AE49" s="6"/>
    </row>
    <row r="50" spans="2:31" x14ac:dyDescent="0.25">
      <c r="B50" s="15">
        <f>B49+1</f>
        <v>42</v>
      </c>
      <c r="C50" s="24">
        <v>6923.08</v>
      </c>
      <c r="D50" s="28">
        <f t="shared" si="24"/>
        <v>283846.27999999985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360000.15999999986</v>
      </c>
      <c r="J50" s="7">
        <f t="shared" si="3"/>
        <v>360000.15999999986</v>
      </c>
      <c r="K50" s="7">
        <f t="shared" si="4"/>
        <v>65600.031999999977</v>
      </c>
      <c r="L50" s="7">
        <f t="shared" si="5"/>
        <v>12400.023999999979</v>
      </c>
      <c r="M50" s="7">
        <f t="shared" si="6"/>
        <v>9000.0159999999869</v>
      </c>
      <c r="N50" s="7">
        <f t="shared" si="7"/>
        <v>87000.071999999942</v>
      </c>
      <c r="O50" s="7">
        <f t="shared" si="20"/>
        <v>51723.102153846121</v>
      </c>
      <c r="P50" s="7">
        <f t="shared" si="21"/>
        <v>9776.9419999999755</v>
      </c>
      <c r="Q50" s="7">
        <f t="shared" si="23"/>
        <v>7096.1664615384452</v>
      </c>
      <c r="R50" s="7">
        <f t="shared" si="8"/>
        <v>61500.044153846095</v>
      </c>
      <c r="S50" s="8">
        <f t="shared" si="0"/>
        <v>1261.5390769230871</v>
      </c>
      <c r="T50" s="8">
        <f t="shared" si="9"/>
        <v>238.46200000000681</v>
      </c>
      <c r="U50" s="8">
        <f t="shared" si="10"/>
        <v>173.07723076923594</v>
      </c>
      <c r="V50" s="22">
        <f t="shared" si="1"/>
        <v>1500.0010769230939</v>
      </c>
      <c r="W50" s="7">
        <f t="shared" si="28"/>
        <v>1261.5390769230871</v>
      </c>
      <c r="X50" s="7">
        <f t="shared" si="28"/>
        <v>238.46200000000681</v>
      </c>
      <c r="Y50" s="7">
        <f t="shared" si="13"/>
        <v>173.07723076923594</v>
      </c>
      <c r="Z50" s="7">
        <f t="shared" si="14"/>
        <v>1673.0783076923299</v>
      </c>
      <c r="AB50" s="7">
        <f t="shared" si="15"/>
        <v>553.85</v>
      </c>
      <c r="AD50" s="7">
        <f t="shared" si="16"/>
        <v>4696.1516923076697</v>
      </c>
      <c r="AE50" s="6"/>
    </row>
    <row r="51" spans="2:31" x14ac:dyDescent="0.25">
      <c r="B51" s="15">
        <f t="shared" si="27"/>
        <v>43</v>
      </c>
      <c r="C51" s="24">
        <v>6923.08</v>
      </c>
      <c r="D51" s="28">
        <f t="shared" si="24"/>
        <v>290769.35999999987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360000.15999999986</v>
      </c>
      <c r="J51" s="7">
        <f t="shared" si="3"/>
        <v>360000.15999999986</v>
      </c>
      <c r="K51" s="7">
        <f t="shared" si="4"/>
        <v>65600.031999999977</v>
      </c>
      <c r="L51" s="7">
        <f t="shared" si="5"/>
        <v>12400.023999999979</v>
      </c>
      <c r="M51" s="7">
        <f t="shared" si="6"/>
        <v>9000.0159999999869</v>
      </c>
      <c r="N51" s="7">
        <f t="shared" si="7"/>
        <v>87000.071999999942</v>
      </c>
      <c r="O51" s="7">
        <f t="shared" si="20"/>
        <v>52984.641230769208</v>
      </c>
      <c r="P51" s="7">
        <f t="shared" si="21"/>
        <v>10015.403999999982</v>
      </c>
      <c r="Q51" s="7">
        <f t="shared" si="23"/>
        <v>7269.2436923076812</v>
      </c>
      <c r="R51" s="7">
        <f t="shared" si="8"/>
        <v>63000.045230769188</v>
      </c>
      <c r="S51" s="8">
        <f t="shared" si="0"/>
        <v>1261.5390769230726</v>
      </c>
      <c r="T51" s="8">
        <f t="shared" si="9"/>
        <v>238.46199999999953</v>
      </c>
      <c r="U51" s="8">
        <f t="shared" si="10"/>
        <v>173.07723076923048</v>
      </c>
      <c r="V51" s="22">
        <f t="shared" si="1"/>
        <v>1500.0010769230721</v>
      </c>
      <c r="W51" s="7">
        <f t="shared" si="28"/>
        <v>1261.5390769230726</v>
      </c>
      <c r="X51" s="7">
        <f t="shared" si="28"/>
        <v>238.46199999999953</v>
      </c>
      <c r="Y51" s="7">
        <f t="shared" si="13"/>
        <v>173.07723076923048</v>
      </c>
      <c r="Z51" s="7">
        <f t="shared" si="14"/>
        <v>1673.0783076923026</v>
      </c>
      <c r="AB51" s="7">
        <f t="shared" si="15"/>
        <v>553.85</v>
      </c>
      <c r="AD51" s="7">
        <f t="shared" si="16"/>
        <v>4696.151692307697</v>
      </c>
      <c r="AE51" s="6"/>
    </row>
    <row r="52" spans="2:31" x14ac:dyDescent="0.25">
      <c r="B52" s="15">
        <f t="shared" si="27"/>
        <v>44</v>
      </c>
      <c r="C52" s="24">
        <v>6923.08</v>
      </c>
      <c r="D52" s="28">
        <f t="shared" si="24"/>
        <v>297692.43999999989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360000.15999999992</v>
      </c>
      <c r="J52" s="7">
        <f t="shared" si="3"/>
        <v>360000.15999999992</v>
      </c>
      <c r="K52" s="7">
        <f t="shared" si="4"/>
        <v>65600.031999999977</v>
      </c>
      <c r="L52" s="7">
        <f t="shared" si="5"/>
        <v>12400.023999999987</v>
      </c>
      <c r="M52" s="7">
        <f t="shared" si="6"/>
        <v>9000.0159999999923</v>
      </c>
      <c r="N52" s="7">
        <f t="shared" si="7"/>
        <v>87000.071999999956</v>
      </c>
      <c r="O52" s="7">
        <f t="shared" si="20"/>
        <v>54246.180307692281</v>
      </c>
      <c r="P52" s="7">
        <f t="shared" si="21"/>
        <v>10253.865999999982</v>
      </c>
      <c r="Q52" s="7">
        <f t="shared" si="23"/>
        <v>7442.3209230769116</v>
      </c>
      <c r="R52" s="7">
        <f t="shared" si="8"/>
        <v>64500.046307692261</v>
      </c>
      <c r="S52" s="8">
        <f t="shared" si="0"/>
        <v>1261.5390769230726</v>
      </c>
      <c r="T52" s="8">
        <f t="shared" si="9"/>
        <v>238.46200000000681</v>
      </c>
      <c r="U52" s="8">
        <f t="shared" si="10"/>
        <v>173.07723076923594</v>
      </c>
      <c r="V52" s="22">
        <f t="shared" si="1"/>
        <v>1500.0010769230794</v>
      </c>
      <c r="W52" s="7">
        <f t="shared" si="28"/>
        <v>1261.5390769230726</v>
      </c>
      <c r="X52" s="7">
        <f t="shared" si="28"/>
        <v>238.46200000000681</v>
      </c>
      <c r="Y52" s="7">
        <f t="shared" si="13"/>
        <v>173.07723076923594</v>
      </c>
      <c r="Z52" s="7">
        <f t="shared" si="14"/>
        <v>1673.0783076923153</v>
      </c>
      <c r="AB52" s="7">
        <f t="shared" si="15"/>
        <v>553.85</v>
      </c>
      <c r="AD52" s="7">
        <f t="shared" si="16"/>
        <v>4696.1516923076842</v>
      </c>
      <c r="AE52" s="6"/>
    </row>
    <row r="53" spans="2:31" x14ac:dyDescent="0.25">
      <c r="B53" s="15">
        <f t="shared" si="27"/>
        <v>45</v>
      </c>
      <c r="C53" s="24">
        <v>6923.08</v>
      </c>
      <c r="D53" s="28">
        <f t="shared" si="24"/>
        <v>304615.5199999999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360000.15999999992</v>
      </c>
      <c r="J53" s="7">
        <f t="shared" si="3"/>
        <v>360000.15999999992</v>
      </c>
      <c r="K53" s="7">
        <f t="shared" si="4"/>
        <v>65600.031999999977</v>
      </c>
      <c r="L53" s="7">
        <f t="shared" si="5"/>
        <v>12400.023999999987</v>
      </c>
      <c r="M53" s="7">
        <f t="shared" si="6"/>
        <v>9000.0159999999923</v>
      </c>
      <c r="N53" s="7">
        <f t="shared" si="7"/>
        <v>87000.071999999956</v>
      </c>
      <c r="O53" s="7">
        <f t="shared" si="20"/>
        <v>55507.719384615353</v>
      </c>
      <c r="P53" s="7">
        <f t="shared" si="21"/>
        <v>10492.327999999989</v>
      </c>
      <c r="Q53" s="7">
        <f t="shared" si="23"/>
        <v>7615.3981538461476</v>
      </c>
      <c r="R53" s="7">
        <f t="shared" si="8"/>
        <v>66000.047384615347</v>
      </c>
      <c r="S53" s="8">
        <f t="shared" si="0"/>
        <v>1261.5390769230871</v>
      </c>
      <c r="T53" s="8">
        <f t="shared" si="9"/>
        <v>238.46199999999953</v>
      </c>
      <c r="U53" s="8">
        <f t="shared" si="10"/>
        <v>173.07723076923048</v>
      </c>
      <c r="V53" s="22">
        <f t="shared" si="1"/>
        <v>1500.0010769230867</v>
      </c>
      <c r="W53" s="7">
        <f t="shared" si="28"/>
        <v>1261.5390769230871</v>
      </c>
      <c r="X53" s="7">
        <f t="shared" si="28"/>
        <v>238.46199999999953</v>
      </c>
      <c r="Y53" s="7">
        <f t="shared" si="13"/>
        <v>173.07723076923048</v>
      </c>
      <c r="Z53" s="7">
        <f t="shared" si="14"/>
        <v>1673.0783076923171</v>
      </c>
      <c r="AB53" s="7">
        <f t="shared" si="15"/>
        <v>553.85</v>
      </c>
      <c r="AD53" s="7">
        <f t="shared" si="16"/>
        <v>4696.1516923076824</v>
      </c>
      <c r="AE53" s="6"/>
    </row>
    <row r="54" spans="2:31" x14ac:dyDescent="0.25">
      <c r="B54" s="15">
        <f t="shared" si="27"/>
        <v>46</v>
      </c>
      <c r="C54" s="24">
        <v>6923.08</v>
      </c>
      <c r="D54" s="28">
        <f t="shared" si="24"/>
        <v>311538.59999999992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360000.15999999992</v>
      </c>
      <c r="J54" s="7">
        <f t="shared" si="3"/>
        <v>360000.15999999992</v>
      </c>
      <c r="K54" s="7">
        <f t="shared" si="4"/>
        <v>65600.031999999977</v>
      </c>
      <c r="L54" s="7">
        <f t="shared" si="5"/>
        <v>12400.023999999987</v>
      </c>
      <c r="M54" s="7">
        <f t="shared" si="6"/>
        <v>9000.0159999999923</v>
      </c>
      <c r="N54" s="7">
        <f t="shared" si="7"/>
        <v>87000.071999999956</v>
      </c>
      <c r="O54" s="7">
        <f t="shared" si="20"/>
        <v>56769.25846153844</v>
      </c>
      <c r="P54" s="7">
        <f t="shared" si="21"/>
        <v>10730.789999999988</v>
      </c>
      <c r="Q54" s="7">
        <f t="shared" si="23"/>
        <v>7788.4753846153781</v>
      </c>
      <c r="R54" s="7">
        <f t="shared" si="8"/>
        <v>67500.048461538434</v>
      </c>
      <c r="S54" s="8">
        <f t="shared" si="0"/>
        <v>1261.5390769230726</v>
      </c>
      <c r="T54" s="8">
        <f>(L54/G54*H54)-P54</f>
        <v>238.46199999999953</v>
      </c>
      <c r="U54" s="8">
        <f t="shared" si="10"/>
        <v>173.07723076923048</v>
      </c>
      <c r="V54" s="22">
        <f t="shared" si="1"/>
        <v>1500.0010769230721</v>
      </c>
      <c r="W54" s="7">
        <f t="shared" si="28"/>
        <v>1261.5390769230726</v>
      </c>
      <c r="X54" s="7">
        <f t="shared" si="28"/>
        <v>238.46199999999953</v>
      </c>
      <c r="Y54" s="7">
        <f t="shared" si="13"/>
        <v>173.07723076923048</v>
      </c>
      <c r="Z54" s="7">
        <f t="shared" si="14"/>
        <v>1673.0783076923026</v>
      </c>
      <c r="AB54" s="7">
        <f t="shared" si="15"/>
        <v>553.85</v>
      </c>
      <c r="AD54" s="7">
        <f t="shared" si="16"/>
        <v>4696.151692307697</v>
      </c>
      <c r="AE54" s="6"/>
    </row>
    <row r="55" spans="2:31" x14ac:dyDescent="0.25">
      <c r="B55" s="15">
        <f t="shared" si="27"/>
        <v>47</v>
      </c>
      <c r="C55" s="24">
        <v>6923.08</v>
      </c>
      <c r="D55" s="28">
        <f t="shared" si="24"/>
        <v>318461.67999999993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360000.15999999992</v>
      </c>
      <c r="J55" s="7">
        <f t="shared" si="3"/>
        <v>360000.15999999992</v>
      </c>
      <c r="K55" s="7">
        <f t="shared" si="4"/>
        <v>65600.031999999977</v>
      </c>
      <c r="L55" s="7">
        <f t="shared" si="5"/>
        <v>12400.023999999987</v>
      </c>
      <c r="M55" s="7">
        <f t="shared" si="6"/>
        <v>9000.0159999999923</v>
      </c>
      <c r="N55" s="7">
        <f t="shared" si="7"/>
        <v>87000.071999999956</v>
      </c>
      <c r="O55" s="7">
        <f t="shared" si="20"/>
        <v>58030.797538461513</v>
      </c>
      <c r="P55" s="7">
        <f t="shared" si="21"/>
        <v>10969.251999999988</v>
      </c>
      <c r="Q55" s="7">
        <f t="shared" si="23"/>
        <v>7961.5526153846085</v>
      </c>
      <c r="R55" s="7">
        <f t="shared" si="8"/>
        <v>69000.049538461506</v>
      </c>
      <c r="S55" s="8">
        <f t="shared" si="0"/>
        <v>1261.5390769230726</v>
      </c>
      <c r="T55" s="8">
        <f t="shared" si="9"/>
        <v>238.46199999999953</v>
      </c>
      <c r="U55" s="8">
        <f t="shared" si="10"/>
        <v>173.07723076923048</v>
      </c>
      <c r="V55" s="22">
        <f t="shared" si="1"/>
        <v>1500.0010769230721</v>
      </c>
      <c r="W55" s="7">
        <f t="shared" si="28"/>
        <v>1261.5390769230726</v>
      </c>
      <c r="X55" s="7">
        <f t="shared" si="28"/>
        <v>238.46199999999953</v>
      </c>
      <c r="Y55" s="7">
        <f t="shared" si="13"/>
        <v>173.07723076923048</v>
      </c>
      <c r="Z55" s="7">
        <f t="shared" si="14"/>
        <v>1673.0783076923026</v>
      </c>
      <c r="AB55" s="7">
        <f t="shared" si="15"/>
        <v>553.85</v>
      </c>
      <c r="AD55" s="7">
        <f t="shared" si="16"/>
        <v>4696.151692307697</v>
      </c>
      <c r="AE55" s="6"/>
    </row>
    <row r="56" spans="2:31" x14ac:dyDescent="0.25">
      <c r="B56" s="15">
        <f t="shared" si="27"/>
        <v>48</v>
      </c>
      <c r="C56" s="24">
        <v>6923.08</v>
      </c>
      <c r="D56" s="28">
        <f t="shared" si="24"/>
        <v>325384.75999999995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360000.16</v>
      </c>
      <c r="J56" s="7">
        <f t="shared" si="3"/>
        <v>360000.16</v>
      </c>
      <c r="K56" s="7">
        <f t="shared" si="4"/>
        <v>65600.032000000007</v>
      </c>
      <c r="L56" s="7">
        <f t="shared" si="5"/>
        <v>12400.023999999996</v>
      </c>
      <c r="M56" s="7">
        <f t="shared" si="6"/>
        <v>9000.0159999999978</v>
      </c>
      <c r="N56" s="7">
        <f t="shared" si="7"/>
        <v>87000.072</v>
      </c>
      <c r="O56" s="7">
        <f t="shared" si="20"/>
        <v>59292.336615384585</v>
      </c>
      <c r="P56" s="7">
        <f t="shared" si="21"/>
        <v>11207.713999999987</v>
      </c>
      <c r="Q56" s="7">
        <f t="shared" si="23"/>
        <v>8134.629846153839</v>
      </c>
      <c r="R56" s="7">
        <f t="shared" si="8"/>
        <v>70500.050615384578</v>
      </c>
      <c r="S56" s="8">
        <f t="shared" si="0"/>
        <v>1261.5390769231162</v>
      </c>
      <c r="T56" s="8">
        <f t="shared" si="9"/>
        <v>238.46200000000863</v>
      </c>
      <c r="U56" s="8">
        <f t="shared" si="10"/>
        <v>173.07723076923685</v>
      </c>
      <c r="V56" s="22">
        <f t="shared" si="1"/>
        <v>1500.0010769231249</v>
      </c>
      <c r="W56" s="7">
        <f t="shared" si="28"/>
        <v>1261.5390769231162</v>
      </c>
      <c r="X56" s="7">
        <f t="shared" si="28"/>
        <v>238.46200000000863</v>
      </c>
      <c r="Y56" s="7">
        <f t="shared" si="13"/>
        <v>173.07723076923685</v>
      </c>
      <c r="Z56" s="7">
        <f t="shared" si="14"/>
        <v>1673.0783076923617</v>
      </c>
      <c r="AB56" s="7">
        <f t="shared" si="15"/>
        <v>553.85</v>
      </c>
      <c r="AD56" s="7">
        <f t="shared" si="16"/>
        <v>4696.1516923076379</v>
      </c>
      <c r="AE56" s="6"/>
    </row>
    <row r="57" spans="2:31" x14ac:dyDescent="0.25">
      <c r="B57" s="15">
        <f t="shared" si="27"/>
        <v>49</v>
      </c>
      <c r="C57" s="24">
        <v>6923.08</v>
      </c>
      <c r="D57" s="28">
        <f t="shared" si="24"/>
        <v>332307.83999999997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360000.16</v>
      </c>
      <c r="J57" s="7">
        <f t="shared" si="3"/>
        <v>360000.16</v>
      </c>
      <c r="K57" s="7">
        <f t="shared" si="4"/>
        <v>65600.032000000007</v>
      </c>
      <c r="L57" s="7">
        <f t="shared" si="5"/>
        <v>12400.023999999996</v>
      </c>
      <c r="M57" s="7">
        <f t="shared" si="6"/>
        <v>9000.0159999999978</v>
      </c>
      <c r="N57" s="7">
        <f t="shared" si="7"/>
        <v>87000.072</v>
      </c>
      <c r="O57" s="7">
        <f t="shared" si="20"/>
        <v>60553.875692307702</v>
      </c>
      <c r="P57" s="7">
        <f t="shared" si="21"/>
        <v>11446.175999999996</v>
      </c>
      <c r="Q57" s="7">
        <f t="shared" si="23"/>
        <v>8307.7070769230759</v>
      </c>
      <c r="R57" s="7">
        <f t="shared" si="8"/>
        <v>72000.051692307694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1261.5390769230726</v>
      </c>
      <c r="T57" s="8">
        <f t="shared" si="9"/>
        <v>238.46200000000135</v>
      </c>
      <c r="U57" s="8">
        <f t="shared" si="10"/>
        <v>173.07723076922957</v>
      </c>
      <c r="V57" s="22">
        <f t="shared" si="1"/>
        <v>1500.0010769230739</v>
      </c>
      <c r="W57" s="7">
        <f t="shared" si="28"/>
        <v>1261.5390769230726</v>
      </c>
      <c r="X57" s="7">
        <f t="shared" si="28"/>
        <v>238.46200000000135</v>
      </c>
      <c r="Y57" s="7">
        <f t="shared" si="13"/>
        <v>173.07723076922957</v>
      </c>
      <c r="Z57" s="7">
        <f t="shared" si="14"/>
        <v>1673.0783076923035</v>
      </c>
      <c r="AB57" s="7">
        <f t="shared" si="15"/>
        <v>553.85</v>
      </c>
      <c r="AD57" s="7">
        <f t="shared" si="16"/>
        <v>4696.1516923076961</v>
      </c>
      <c r="AE57" s="6"/>
    </row>
    <row r="58" spans="2:31" x14ac:dyDescent="0.25">
      <c r="B58" s="15">
        <f t="shared" si="27"/>
        <v>50</v>
      </c>
      <c r="C58" s="24">
        <v>6923.08</v>
      </c>
      <c r="D58" s="28">
        <f t="shared" si="24"/>
        <v>339230.92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360000.16</v>
      </c>
      <c r="J58" s="7">
        <f t="shared" si="3"/>
        <v>360000.16</v>
      </c>
      <c r="K58" s="7">
        <f t="shared" si="4"/>
        <v>65600.032000000007</v>
      </c>
      <c r="L58" s="7">
        <f t="shared" si="5"/>
        <v>12400.023999999996</v>
      </c>
      <c r="M58" s="7">
        <f t="shared" si="6"/>
        <v>9000.0159999999978</v>
      </c>
      <c r="N58" s="7">
        <f t="shared" si="7"/>
        <v>87000.072</v>
      </c>
      <c r="O58" s="7">
        <f t="shared" si="20"/>
        <v>61815.414769230774</v>
      </c>
      <c r="P58" s="7">
        <f t="shared" si="21"/>
        <v>11684.637999999997</v>
      </c>
      <c r="Q58" s="7">
        <f t="shared" si="23"/>
        <v>8480.7843076923054</v>
      </c>
      <c r="R58" s="7">
        <f t="shared" si="8"/>
        <v>73500.052769230766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1261.5390769230726</v>
      </c>
      <c r="T58" s="8">
        <f t="shared" si="9"/>
        <v>238.46199999999953</v>
      </c>
      <c r="U58" s="8">
        <f t="shared" si="10"/>
        <v>173.07723076923139</v>
      </c>
      <c r="V58" s="22">
        <f t="shared" si="1"/>
        <v>1500.0010769230721</v>
      </c>
      <c r="W58" s="7">
        <f t="shared" si="28"/>
        <v>1261.5390769230726</v>
      </c>
      <c r="X58" s="7">
        <f t="shared" si="28"/>
        <v>238.46199999999953</v>
      </c>
      <c r="Y58" s="7">
        <f t="shared" si="13"/>
        <v>173.07723076923139</v>
      </c>
      <c r="Z58" s="7">
        <f t="shared" si="14"/>
        <v>1673.0783076923035</v>
      </c>
      <c r="AB58" s="7">
        <f t="shared" si="15"/>
        <v>553.85</v>
      </c>
      <c r="AD58" s="7">
        <f t="shared" si="16"/>
        <v>4696.1516923076961</v>
      </c>
      <c r="AE58" s="6"/>
    </row>
    <row r="59" spans="2:31" x14ac:dyDescent="0.25">
      <c r="B59" s="15">
        <f>B58+1</f>
        <v>51</v>
      </c>
      <c r="C59" s="24">
        <v>6923.08</v>
      </c>
      <c r="D59" s="28">
        <f t="shared" si="24"/>
        <v>346154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360000.16</v>
      </c>
      <c r="J59" s="7">
        <f t="shared" si="3"/>
        <v>360000.16</v>
      </c>
      <c r="K59" s="7">
        <f t="shared" si="4"/>
        <v>65600.032000000007</v>
      </c>
      <c r="L59" s="7">
        <f t="shared" si="5"/>
        <v>12400.023999999996</v>
      </c>
      <c r="M59" s="7">
        <f t="shared" si="6"/>
        <v>9000.0159999999978</v>
      </c>
      <c r="N59" s="7">
        <f t="shared" si="7"/>
        <v>87000.072</v>
      </c>
      <c r="O59" s="7">
        <f t="shared" si="20"/>
        <v>63076.953846153847</v>
      </c>
      <c r="P59" s="7">
        <f t="shared" si="21"/>
        <v>11923.099999999997</v>
      </c>
      <c r="Q59" s="7">
        <f t="shared" si="23"/>
        <v>8653.8615384615368</v>
      </c>
      <c r="R59" s="7">
        <f t="shared" si="8"/>
        <v>75000.053846153838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1261.5390769230871</v>
      </c>
      <c r="T59" s="8">
        <f t="shared" si="9"/>
        <v>238.46199999999953</v>
      </c>
      <c r="U59" s="8">
        <f t="shared" si="10"/>
        <v>173.07723076923139</v>
      </c>
      <c r="V59" s="22">
        <f t="shared" si="1"/>
        <v>1500.0010769230867</v>
      </c>
      <c r="W59" s="7">
        <f t="shared" si="28"/>
        <v>1261.5390769230871</v>
      </c>
      <c r="X59" s="7">
        <f t="shared" si="28"/>
        <v>238.46199999999953</v>
      </c>
      <c r="Y59" s="7">
        <f t="shared" si="13"/>
        <v>173.07723076923139</v>
      </c>
      <c r="Z59" s="7">
        <f t="shared" si="14"/>
        <v>1673.078307692318</v>
      </c>
      <c r="AB59" s="7">
        <f t="shared" si="15"/>
        <v>553.85</v>
      </c>
      <c r="AD59" s="7">
        <f t="shared" si="16"/>
        <v>4696.1516923076815</v>
      </c>
      <c r="AE59" s="6"/>
    </row>
    <row r="60" spans="2:31" x14ac:dyDescent="0.25">
      <c r="B60" s="15">
        <f t="shared" si="27"/>
        <v>52</v>
      </c>
      <c r="C60" s="24">
        <v>6923.08</v>
      </c>
      <c r="D60" s="28">
        <f t="shared" si="24"/>
        <v>353077.08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360000.16000000003</v>
      </c>
      <c r="J60" s="7">
        <f t="shared" si="3"/>
        <v>360000.16000000003</v>
      </c>
      <c r="K60" s="7">
        <f t="shared" si="4"/>
        <v>65600.032000000007</v>
      </c>
      <c r="L60" s="7">
        <f t="shared" si="5"/>
        <v>12400.024000000005</v>
      </c>
      <c r="M60" s="7">
        <f t="shared" si="6"/>
        <v>9000.0160000000033</v>
      </c>
      <c r="N60" s="7">
        <f t="shared" si="7"/>
        <v>87000.072000000015</v>
      </c>
      <c r="O60" s="7">
        <f t="shared" si="20"/>
        <v>64338.492923076934</v>
      </c>
      <c r="P60" s="7">
        <f t="shared" si="21"/>
        <v>12161.561999999996</v>
      </c>
      <c r="Q60" s="7">
        <f t="shared" si="23"/>
        <v>8826.9387692307682</v>
      </c>
      <c r="R60" s="7">
        <f t="shared" si="8"/>
        <v>76500.054923076925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1261.5390769230726</v>
      </c>
      <c r="T60" s="8">
        <f t="shared" si="9"/>
        <v>238.46200000000863</v>
      </c>
      <c r="U60" s="8">
        <f t="shared" si="10"/>
        <v>173.07723076923503</v>
      </c>
      <c r="V60" s="22">
        <f t="shared" si="1"/>
        <v>1500.0010769230812</v>
      </c>
      <c r="W60" s="7">
        <f t="shared" si="28"/>
        <v>1261.5390769230726</v>
      </c>
      <c r="X60" s="7">
        <f t="shared" ref="X60" si="29">IF(T60&gt;0,T60,0)</f>
        <v>238.46200000000863</v>
      </c>
      <c r="Y60" s="7">
        <f t="shared" si="13"/>
        <v>173.07723076923503</v>
      </c>
      <c r="Z60" s="7">
        <f t="shared" si="14"/>
        <v>1673.0783076923162</v>
      </c>
      <c r="AB60" s="7">
        <f t="shared" si="15"/>
        <v>553.85</v>
      </c>
      <c r="AD60" s="7">
        <f t="shared" si="16"/>
        <v>4696.1516923076833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360000.16000000003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65600.032000000007</v>
      </c>
      <c r="X62" s="35">
        <f>SUM(X9:X61)</f>
        <v>12400.024000000005</v>
      </c>
      <c r="Y62" s="35">
        <f>SUM(Y9:Y60)</f>
        <v>9000.0160000000033</v>
      </c>
      <c r="Z62" s="35">
        <f>SUM(Z9:Z61)</f>
        <v>87000.071999999986</v>
      </c>
      <c r="AB62" s="35">
        <f>SUM(AB9:AB61)</f>
        <v>28800.199999999975</v>
      </c>
      <c r="AD62" s="35">
        <f>SUM(AD9:AD61)</f>
        <v>244199.88799999992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360000.16000000003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65600.032000000007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12400.024000000005</v>
      </c>
      <c r="Y66" s="7">
        <f>IF(Z64&gt;270000,(Z64-270000)*10%,0)</f>
        <v>9000.0160000000033</v>
      </c>
      <c r="Z66" s="7">
        <f>W66+X66+Y66</f>
        <v>87000.072000000015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9" sqref="C9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2.2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v>0</v>
      </c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4" si="0">S9+T9</f>
        <v>0</v>
      </c>
      <c r="W9" s="7">
        <f t="shared" ref="W9:Y10" si="1">IF(S9&gt;0,S9,0)</f>
        <v>0</v>
      </c>
      <c r="X9" s="7">
        <f t="shared" si="1"/>
        <v>0</v>
      </c>
      <c r="Y9" s="7">
        <f t="shared" si="1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>
        <v>0</v>
      </c>
      <c r="D10" s="25">
        <f>D9+C9</f>
        <v>0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2">IF(B10=B9+1,C10*(G10-H10+1)+D10,I9)</f>
        <v>0</v>
      </c>
      <c r="J10" s="7">
        <f t="shared" ref="J10:J34" si="3">I10+F10</f>
        <v>0</v>
      </c>
      <c r="K10" s="7">
        <f t="shared" ref="K10:K34" si="4">IF(I10&gt;50000,(I10-50000)*20%+3600,IF(I10&gt;30000,(I10-30000)*18%,0))</f>
        <v>0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6">IF(J10&gt;270000,(J10-270000)*10%,0)</f>
        <v>0</v>
      </c>
      <c r="N10" s="7">
        <f t="shared" ref="N10:N34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34" si="8">+O10+P10</f>
        <v>0</v>
      </c>
      <c r="S10" s="8">
        <f t="shared" ref="S10:S34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4" si="10">(M10/G10*H10)-Q10</f>
        <v>0</v>
      </c>
      <c r="V10" s="22">
        <f t="shared" si="0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ref="Z10:Z34" si="11">W10+X10+Y10</f>
        <v>0</v>
      </c>
      <c r="AB10" s="7">
        <f t="shared" ref="AB10:AB34" si="12">ROUND((C10+E10)*8%,2)</f>
        <v>0</v>
      </c>
      <c r="AD10" s="7">
        <f>(C10+E10)-Z10-AB10</f>
        <v>0</v>
      </c>
    </row>
    <row r="11" spans="1:31" x14ac:dyDescent="0.25">
      <c r="A11" s="23"/>
      <c r="B11" s="15">
        <v>3</v>
      </c>
      <c r="C11" s="24">
        <v>0</v>
      </c>
      <c r="D11" s="25">
        <f t="shared" ref="D11:D12" si="13">D10+C10</f>
        <v>0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34" si="16">O10+W10</f>
        <v>0</v>
      </c>
      <c r="P11" s="7">
        <f>+P10+X10</f>
        <v>0</v>
      </c>
      <c r="Q11" s="7">
        <f>+Q10+Y10</f>
        <v>0</v>
      </c>
      <c r="R11" s="7">
        <f t="shared" si="8"/>
        <v>0</v>
      </c>
      <c r="S11" s="8">
        <f t="shared" si="9"/>
        <v>0</v>
      </c>
      <c r="T11" s="8">
        <f t="shared" ref="T11:T34" si="17">(L11/G11*H11)-P11</f>
        <v>0</v>
      </c>
      <c r="U11" s="8">
        <f t="shared" si="10"/>
        <v>0</v>
      </c>
      <c r="V11" s="22">
        <f t="shared" si="0"/>
        <v>0</v>
      </c>
      <c r="W11" s="7">
        <f t="shared" ref="W11:W25" si="18">IF(S11&gt;0,S11,0)</f>
        <v>0</v>
      </c>
      <c r="X11" s="7">
        <f t="shared" ref="X11:X25" si="19">IF(T11&gt;0,T11,0)</f>
        <v>0</v>
      </c>
      <c r="Y11" s="7">
        <f t="shared" ref="Y11:Y34" si="20">IF(U11&gt;0,U11,0)</f>
        <v>0</v>
      </c>
      <c r="Z11" s="7">
        <f t="shared" si="11"/>
        <v>0</v>
      </c>
      <c r="AB11" s="7">
        <f t="shared" si="12"/>
        <v>0</v>
      </c>
      <c r="AD11" s="7">
        <f t="shared" ref="AD11:AD34" si="21">(C11+E11)-Z11-AB11</f>
        <v>0</v>
      </c>
    </row>
    <row r="12" spans="1:31" x14ac:dyDescent="0.25">
      <c r="A12" s="23"/>
      <c r="B12" s="15">
        <v>4</v>
      </c>
      <c r="C12" s="24">
        <v>0</v>
      </c>
      <c r="D12" s="25">
        <f t="shared" si="13"/>
        <v>0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 t="shared" si="16"/>
        <v>0</v>
      </c>
      <c r="P12" s="7">
        <f t="shared" ref="P12:P34" si="23">+P11+X11</f>
        <v>0</v>
      </c>
      <c r="Q12" s="7">
        <f>+Q11+Y11</f>
        <v>0</v>
      </c>
      <c r="R12" s="7">
        <f t="shared" si="8"/>
        <v>0</v>
      </c>
      <c r="S12" s="8">
        <f t="shared" si="9"/>
        <v>0</v>
      </c>
      <c r="T12" s="8">
        <f t="shared" si="17"/>
        <v>0</v>
      </c>
      <c r="U12" s="8">
        <f t="shared" si="10"/>
        <v>0</v>
      </c>
      <c r="V12" s="22">
        <f t="shared" si="0"/>
        <v>0</v>
      </c>
      <c r="W12" s="7">
        <f t="shared" si="18"/>
        <v>0</v>
      </c>
      <c r="X12" s="7">
        <f t="shared" si="19"/>
        <v>0</v>
      </c>
      <c r="Y12" s="7">
        <f t="shared" si="20"/>
        <v>0</v>
      </c>
      <c r="Z12" s="7">
        <f t="shared" si="11"/>
        <v>0</v>
      </c>
      <c r="AB12" s="7">
        <f t="shared" si="12"/>
        <v>0</v>
      </c>
      <c r="AD12" s="7">
        <f t="shared" si="21"/>
        <v>0</v>
      </c>
    </row>
    <row r="13" spans="1:31" x14ac:dyDescent="0.25">
      <c r="A13" s="23"/>
      <c r="B13" s="15">
        <v>5</v>
      </c>
      <c r="C13" s="24">
        <v>0</v>
      </c>
      <c r="D13" s="28">
        <f>D12+C12</f>
        <v>0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16"/>
        <v>0</v>
      </c>
      <c r="P13" s="7">
        <f t="shared" si="23"/>
        <v>0</v>
      </c>
      <c r="Q13" s="7">
        <f t="shared" ref="Q13:Q34" si="24">+Q12+Y12</f>
        <v>0</v>
      </c>
      <c r="R13" s="7">
        <f t="shared" si="8"/>
        <v>0</v>
      </c>
      <c r="S13" s="8">
        <f t="shared" si="9"/>
        <v>0</v>
      </c>
      <c r="T13" s="8">
        <f t="shared" si="17"/>
        <v>0</v>
      </c>
      <c r="U13" s="8">
        <f t="shared" si="10"/>
        <v>0</v>
      </c>
      <c r="V13" s="22">
        <f t="shared" si="0"/>
        <v>0</v>
      </c>
      <c r="W13" s="7">
        <f t="shared" si="18"/>
        <v>0</v>
      </c>
      <c r="X13" s="7">
        <f t="shared" si="19"/>
        <v>0</v>
      </c>
      <c r="Y13" s="7">
        <f t="shared" si="20"/>
        <v>0</v>
      </c>
      <c r="Z13" s="7">
        <f t="shared" si="11"/>
        <v>0</v>
      </c>
      <c r="AB13" s="7">
        <f t="shared" si="12"/>
        <v>0</v>
      </c>
      <c r="AD13" s="7">
        <f t="shared" si="21"/>
        <v>0</v>
      </c>
    </row>
    <row r="14" spans="1:31" x14ac:dyDescent="0.25">
      <c r="A14" s="23"/>
      <c r="B14" s="15">
        <v>6</v>
      </c>
      <c r="C14" s="24">
        <v>0</v>
      </c>
      <c r="D14" s="28">
        <f>D13+C13</f>
        <v>0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16"/>
        <v>0</v>
      </c>
      <c r="P14" s="7">
        <f t="shared" si="23"/>
        <v>0</v>
      </c>
      <c r="Q14" s="7">
        <f t="shared" si="24"/>
        <v>0</v>
      </c>
      <c r="R14" s="7">
        <f t="shared" si="8"/>
        <v>0</v>
      </c>
      <c r="S14" s="8">
        <f t="shared" si="9"/>
        <v>0</v>
      </c>
      <c r="T14" s="8">
        <f t="shared" si="17"/>
        <v>0</v>
      </c>
      <c r="U14" s="8">
        <f>(M14/G14*H14)-Q14</f>
        <v>0</v>
      </c>
      <c r="V14" s="22">
        <f t="shared" si="0"/>
        <v>0</v>
      </c>
      <c r="W14" s="7">
        <f t="shared" si="18"/>
        <v>0</v>
      </c>
      <c r="X14" s="7">
        <f t="shared" si="19"/>
        <v>0</v>
      </c>
      <c r="Y14" s="7">
        <f t="shared" si="20"/>
        <v>0</v>
      </c>
      <c r="Z14" s="7">
        <f>W14+X14+Y14</f>
        <v>0</v>
      </c>
      <c r="AB14" s="7">
        <f t="shared" si="12"/>
        <v>0</v>
      </c>
      <c r="AD14" s="7">
        <f t="shared" si="21"/>
        <v>0</v>
      </c>
    </row>
    <row r="15" spans="1:31" x14ac:dyDescent="0.25">
      <c r="A15" s="23"/>
      <c r="B15" s="15">
        <v>7</v>
      </c>
      <c r="C15" s="24">
        <v>0</v>
      </c>
      <c r="D15" s="28">
        <f>D14+C14</f>
        <v>0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16"/>
        <v>0</v>
      </c>
      <c r="P15" s="7">
        <f t="shared" si="23"/>
        <v>0</v>
      </c>
      <c r="Q15" s="7">
        <f t="shared" si="24"/>
        <v>0</v>
      </c>
      <c r="R15" s="7">
        <f t="shared" si="8"/>
        <v>0</v>
      </c>
      <c r="S15" s="8">
        <f t="shared" si="9"/>
        <v>0</v>
      </c>
      <c r="T15" s="8">
        <f t="shared" si="17"/>
        <v>0</v>
      </c>
      <c r="U15" s="8">
        <f t="shared" si="10"/>
        <v>0</v>
      </c>
      <c r="V15" s="22">
        <f t="shared" si="0"/>
        <v>0</v>
      </c>
      <c r="W15" s="7">
        <f t="shared" si="18"/>
        <v>0</v>
      </c>
      <c r="X15" s="7">
        <f t="shared" si="19"/>
        <v>0</v>
      </c>
      <c r="Y15" s="7">
        <f t="shared" si="20"/>
        <v>0</v>
      </c>
      <c r="Z15" s="7">
        <f t="shared" si="11"/>
        <v>0</v>
      </c>
      <c r="AB15" s="7">
        <f t="shared" si="12"/>
        <v>0</v>
      </c>
      <c r="AD15" s="7">
        <f t="shared" si="21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0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16"/>
        <v>0</v>
      </c>
      <c r="P16" s="7">
        <f t="shared" si="23"/>
        <v>0</v>
      </c>
      <c r="Q16" s="7">
        <f t="shared" si="24"/>
        <v>0</v>
      </c>
      <c r="R16" s="7">
        <f t="shared" si="8"/>
        <v>0</v>
      </c>
      <c r="S16" s="8">
        <f t="shared" si="9"/>
        <v>0</v>
      </c>
      <c r="T16" s="8">
        <f t="shared" si="17"/>
        <v>0</v>
      </c>
      <c r="U16" s="8">
        <f t="shared" si="10"/>
        <v>0</v>
      </c>
      <c r="V16" s="22">
        <f t="shared" si="0"/>
        <v>0</v>
      </c>
      <c r="W16" s="7">
        <f t="shared" si="18"/>
        <v>0</v>
      </c>
      <c r="X16" s="7">
        <f t="shared" si="19"/>
        <v>0</v>
      </c>
      <c r="Y16" s="7">
        <f t="shared" si="20"/>
        <v>0</v>
      </c>
      <c r="Z16" s="7">
        <f t="shared" si="11"/>
        <v>0</v>
      </c>
      <c r="AB16" s="7">
        <f t="shared" si="12"/>
        <v>0</v>
      </c>
      <c r="AD16" s="7">
        <f t="shared" si="21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34" si="25">D16+C16</f>
        <v>0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16"/>
        <v>0</v>
      </c>
      <c r="P17" s="7">
        <f t="shared" si="23"/>
        <v>0</v>
      </c>
      <c r="Q17" s="7">
        <f t="shared" si="24"/>
        <v>0</v>
      </c>
      <c r="R17" s="7">
        <f t="shared" si="8"/>
        <v>0</v>
      </c>
      <c r="S17" s="8">
        <f t="shared" si="9"/>
        <v>0</v>
      </c>
      <c r="T17" s="8">
        <f t="shared" si="17"/>
        <v>0</v>
      </c>
      <c r="U17" s="8">
        <f t="shared" si="10"/>
        <v>0</v>
      </c>
      <c r="V17" s="22">
        <f t="shared" si="0"/>
        <v>0</v>
      </c>
      <c r="W17" s="7">
        <f t="shared" si="18"/>
        <v>0</v>
      </c>
      <c r="X17" s="7">
        <f t="shared" si="19"/>
        <v>0</v>
      </c>
      <c r="Y17" s="7">
        <f t="shared" si="20"/>
        <v>0</v>
      </c>
      <c r="Z17" s="7">
        <f t="shared" si="11"/>
        <v>0</v>
      </c>
      <c r="AB17" s="7">
        <f t="shared" si="12"/>
        <v>0</v>
      </c>
      <c r="AD17" s="7">
        <f t="shared" si="21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5"/>
        <v>0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16"/>
        <v>0</v>
      </c>
      <c r="P18" s="7">
        <f t="shared" si="23"/>
        <v>0</v>
      </c>
      <c r="Q18" s="7">
        <f t="shared" si="24"/>
        <v>0</v>
      </c>
      <c r="R18" s="7">
        <f t="shared" si="8"/>
        <v>0</v>
      </c>
      <c r="S18" s="8">
        <f t="shared" si="9"/>
        <v>0</v>
      </c>
      <c r="T18" s="8">
        <f t="shared" si="17"/>
        <v>0</v>
      </c>
      <c r="U18" s="8">
        <f t="shared" si="10"/>
        <v>0</v>
      </c>
      <c r="V18" s="22">
        <f t="shared" si="0"/>
        <v>0</v>
      </c>
      <c r="W18" s="7">
        <f t="shared" si="18"/>
        <v>0</v>
      </c>
      <c r="X18" s="7">
        <f t="shared" si="19"/>
        <v>0</v>
      </c>
      <c r="Y18" s="7">
        <f t="shared" si="20"/>
        <v>0</v>
      </c>
      <c r="Z18" s="7">
        <f t="shared" si="11"/>
        <v>0</v>
      </c>
      <c r="AB18" s="7">
        <f t="shared" si="12"/>
        <v>0</v>
      </c>
      <c r="AD18" s="7">
        <f t="shared" si="21"/>
        <v>0</v>
      </c>
      <c r="AE18" s="6"/>
    </row>
    <row r="19" spans="1:31" s="17" customFormat="1" x14ac:dyDescent="0.25">
      <c r="A19" s="23"/>
      <c r="B19" s="15">
        <v>11</v>
      </c>
      <c r="C19" s="24">
        <v>0</v>
      </c>
      <c r="D19" s="28">
        <f t="shared" si="25"/>
        <v>0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0</v>
      </c>
      <c r="J19" s="2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27">
        <f>O18+W18</f>
        <v>0</v>
      </c>
      <c r="P19" s="27">
        <f t="shared" si="23"/>
        <v>0</v>
      </c>
      <c r="Q19" s="7">
        <f t="shared" si="24"/>
        <v>0</v>
      </c>
      <c r="R19" s="27">
        <f t="shared" si="8"/>
        <v>0</v>
      </c>
      <c r="S19" s="8">
        <f t="shared" si="9"/>
        <v>0</v>
      </c>
      <c r="T19" s="43">
        <f t="shared" si="17"/>
        <v>0</v>
      </c>
      <c r="U19" s="8">
        <f t="shared" si="10"/>
        <v>0</v>
      </c>
      <c r="V19" s="44">
        <f t="shared" si="0"/>
        <v>0</v>
      </c>
      <c r="W19" s="27">
        <f t="shared" si="18"/>
        <v>0</v>
      </c>
      <c r="X19" s="27">
        <f t="shared" si="19"/>
        <v>0</v>
      </c>
      <c r="Y19" s="7">
        <f t="shared" si="20"/>
        <v>0</v>
      </c>
      <c r="Z19" s="7">
        <f t="shared" si="11"/>
        <v>0</v>
      </c>
      <c r="AB19" s="27">
        <f t="shared" si="12"/>
        <v>0</v>
      </c>
      <c r="AC19" s="27"/>
      <c r="AD19" s="27">
        <f t="shared" si="21"/>
        <v>0</v>
      </c>
    </row>
    <row r="20" spans="1:31" x14ac:dyDescent="0.25">
      <c r="A20" s="23"/>
      <c r="B20" s="15">
        <v>12</v>
      </c>
      <c r="C20" s="24">
        <v>0</v>
      </c>
      <c r="D20" s="28">
        <f t="shared" si="25"/>
        <v>0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16"/>
        <v>0</v>
      </c>
      <c r="P20" s="7">
        <f t="shared" si="23"/>
        <v>0</v>
      </c>
      <c r="Q20" s="7">
        <f t="shared" si="24"/>
        <v>0</v>
      </c>
      <c r="R20" s="7">
        <f t="shared" si="8"/>
        <v>0</v>
      </c>
      <c r="S20" s="8">
        <f t="shared" si="9"/>
        <v>0</v>
      </c>
      <c r="T20" s="8">
        <f t="shared" si="17"/>
        <v>0</v>
      </c>
      <c r="U20" s="8">
        <f t="shared" si="10"/>
        <v>0</v>
      </c>
      <c r="V20" s="22">
        <f t="shared" si="0"/>
        <v>0</v>
      </c>
      <c r="W20" s="7">
        <f t="shared" si="18"/>
        <v>0</v>
      </c>
      <c r="X20" s="7">
        <f t="shared" si="19"/>
        <v>0</v>
      </c>
      <c r="Y20" s="7">
        <f t="shared" si="20"/>
        <v>0</v>
      </c>
      <c r="Z20" s="7">
        <f t="shared" si="11"/>
        <v>0</v>
      </c>
      <c r="AB20" s="7">
        <f t="shared" si="12"/>
        <v>0</v>
      </c>
      <c r="AD20" s="7">
        <f t="shared" si="21"/>
        <v>0</v>
      </c>
      <c r="AE20" s="6"/>
    </row>
    <row r="21" spans="1:31" x14ac:dyDescent="0.25">
      <c r="A21" s="23"/>
      <c r="B21" s="15">
        <v>13</v>
      </c>
      <c r="C21" s="24">
        <v>0</v>
      </c>
      <c r="D21" s="28">
        <f t="shared" si="25"/>
        <v>0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16"/>
        <v>0</v>
      </c>
      <c r="P21" s="7">
        <f t="shared" si="23"/>
        <v>0</v>
      </c>
      <c r="Q21" s="7">
        <f t="shared" si="24"/>
        <v>0</v>
      </c>
      <c r="R21" s="7">
        <f t="shared" si="8"/>
        <v>0</v>
      </c>
      <c r="S21" s="8">
        <f t="shared" si="9"/>
        <v>0</v>
      </c>
      <c r="T21" s="8">
        <f t="shared" si="17"/>
        <v>0</v>
      </c>
      <c r="U21" s="8">
        <f t="shared" si="10"/>
        <v>0</v>
      </c>
      <c r="V21" s="22">
        <f t="shared" si="0"/>
        <v>0</v>
      </c>
      <c r="W21" s="7">
        <f t="shared" si="18"/>
        <v>0</v>
      </c>
      <c r="X21" s="7">
        <f t="shared" si="19"/>
        <v>0</v>
      </c>
      <c r="Y21" s="7">
        <f t="shared" si="20"/>
        <v>0</v>
      </c>
      <c r="Z21" s="7">
        <f t="shared" si="11"/>
        <v>0</v>
      </c>
      <c r="AB21" s="7">
        <f t="shared" si="12"/>
        <v>0</v>
      </c>
      <c r="AD21" s="7">
        <f t="shared" si="21"/>
        <v>0</v>
      </c>
      <c r="AE21" s="6"/>
    </row>
    <row r="22" spans="1:31" x14ac:dyDescent="0.25">
      <c r="A22" s="23"/>
      <c r="B22" s="15">
        <v>14</v>
      </c>
      <c r="C22" s="24">
        <v>0</v>
      </c>
      <c r="D22" s="28">
        <f t="shared" si="25"/>
        <v>0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16"/>
        <v>0</v>
      </c>
      <c r="P22" s="7">
        <f t="shared" si="23"/>
        <v>0</v>
      </c>
      <c r="Q22" s="7">
        <f t="shared" si="24"/>
        <v>0</v>
      </c>
      <c r="R22" s="7">
        <f t="shared" si="8"/>
        <v>0</v>
      </c>
      <c r="S22" s="8">
        <f t="shared" si="9"/>
        <v>0</v>
      </c>
      <c r="T22" s="8">
        <f t="shared" si="17"/>
        <v>0</v>
      </c>
      <c r="U22" s="8">
        <f t="shared" si="10"/>
        <v>0</v>
      </c>
      <c r="V22" s="22">
        <f t="shared" si="0"/>
        <v>0</v>
      </c>
      <c r="W22" s="7">
        <f t="shared" si="18"/>
        <v>0</v>
      </c>
      <c r="X22" s="7">
        <f t="shared" si="19"/>
        <v>0</v>
      </c>
      <c r="Y22" s="7">
        <f t="shared" si="20"/>
        <v>0</v>
      </c>
      <c r="Z22" s="7">
        <f t="shared" si="11"/>
        <v>0</v>
      </c>
      <c r="AB22" s="7">
        <f t="shared" si="12"/>
        <v>0</v>
      </c>
      <c r="AD22" s="7">
        <f t="shared" si="21"/>
        <v>0</v>
      </c>
      <c r="AE22" s="6"/>
    </row>
    <row r="23" spans="1:31" x14ac:dyDescent="0.25">
      <c r="A23" s="23"/>
      <c r="B23" s="15">
        <v>15</v>
      </c>
      <c r="C23" s="24">
        <v>0</v>
      </c>
      <c r="D23" s="28">
        <f t="shared" si="25"/>
        <v>0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16"/>
        <v>0</v>
      </c>
      <c r="P23" s="7">
        <f t="shared" si="23"/>
        <v>0</v>
      </c>
      <c r="Q23" s="7">
        <f t="shared" si="24"/>
        <v>0</v>
      </c>
      <c r="R23" s="7">
        <f t="shared" si="8"/>
        <v>0</v>
      </c>
      <c r="S23" s="8">
        <f t="shared" si="9"/>
        <v>0</v>
      </c>
      <c r="T23" s="8">
        <f t="shared" si="17"/>
        <v>0</v>
      </c>
      <c r="U23" s="8">
        <f t="shared" si="10"/>
        <v>0</v>
      </c>
      <c r="V23" s="22">
        <f t="shared" si="0"/>
        <v>0</v>
      </c>
      <c r="W23" s="7">
        <f t="shared" si="18"/>
        <v>0</v>
      </c>
      <c r="X23" s="7">
        <f t="shared" si="19"/>
        <v>0</v>
      </c>
      <c r="Y23" s="7">
        <f t="shared" si="20"/>
        <v>0</v>
      </c>
      <c r="Z23" s="7">
        <f t="shared" si="11"/>
        <v>0</v>
      </c>
      <c r="AB23" s="7">
        <f t="shared" si="12"/>
        <v>0</v>
      </c>
      <c r="AD23" s="7">
        <f t="shared" si="21"/>
        <v>0</v>
      </c>
      <c r="AE23" s="6"/>
    </row>
    <row r="24" spans="1:31" x14ac:dyDescent="0.25">
      <c r="A24" s="23"/>
      <c r="B24" s="15">
        <v>16</v>
      </c>
      <c r="C24" s="24">
        <v>0</v>
      </c>
      <c r="D24" s="28">
        <f t="shared" si="25"/>
        <v>0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16"/>
        <v>0</v>
      </c>
      <c r="P24" s="7">
        <f t="shared" si="23"/>
        <v>0</v>
      </c>
      <c r="Q24" s="7">
        <f t="shared" si="24"/>
        <v>0</v>
      </c>
      <c r="R24" s="7">
        <f t="shared" si="8"/>
        <v>0</v>
      </c>
      <c r="S24" s="8">
        <f t="shared" si="9"/>
        <v>0</v>
      </c>
      <c r="T24" s="8">
        <f t="shared" si="17"/>
        <v>0</v>
      </c>
      <c r="U24" s="8">
        <f t="shared" si="10"/>
        <v>0</v>
      </c>
      <c r="V24" s="22">
        <f t="shared" si="0"/>
        <v>0</v>
      </c>
      <c r="W24" s="7">
        <f t="shared" si="18"/>
        <v>0</v>
      </c>
      <c r="X24" s="7">
        <f t="shared" si="19"/>
        <v>0</v>
      </c>
      <c r="Y24" s="7">
        <f t="shared" si="20"/>
        <v>0</v>
      </c>
      <c r="Z24" s="7">
        <f t="shared" si="11"/>
        <v>0</v>
      </c>
      <c r="AB24" s="7">
        <f t="shared" si="12"/>
        <v>0</v>
      </c>
      <c r="AD24" s="7">
        <f t="shared" si="21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5"/>
        <v>0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16"/>
        <v>0</v>
      </c>
      <c r="P25" s="7">
        <f t="shared" si="23"/>
        <v>0</v>
      </c>
      <c r="Q25" s="7">
        <f t="shared" si="24"/>
        <v>0</v>
      </c>
      <c r="R25" s="7">
        <f t="shared" si="8"/>
        <v>0</v>
      </c>
      <c r="S25" s="8">
        <f t="shared" si="9"/>
        <v>0</v>
      </c>
      <c r="T25" s="8">
        <f t="shared" si="17"/>
        <v>0</v>
      </c>
      <c r="U25" s="8">
        <f t="shared" si="10"/>
        <v>0</v>
      </c>
      <c r="V25" s="22">
        <f t="shared" si="0"/>
        <v>0</v>
      </c>
      <c r="W25" s="7">
        <f t="shared" si="18"/>
        <v>0</v>
      </c>
      <c r="X25" s="7">
        <f t="shared" si="19"/>
        <v>0</v>
      </c>
      <c r="Y25" s="7">
        <f t="shared" si="20"/>
        <v>0</v>
      </c>
      <c r="Z25" s="7">
        <f t="shared" si="11"/>
        <v>0</v>
      </c>
      <c r="AB25" s="7">
        <f t="shared" si="12"/>
        <v>0</v>
      </c>
      <c r="AD25" s="7">
        <f t="shared" si="21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5"/>
        <v>0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16"/>
        <v>0</v>
      </c>
      <c r="P26" s="7">
        <f t="shared" si="23"/>
        <v>0</v>
      </c>
      <c r="Q26" s="7">
        <f t="shared" si="24"/>
        <v>0</v>
      </c>
      <c r="R26" s="7">
        <f t="shared" si="8"/>
        <v>0</v>
      </c>
      <c r="S26" s="8">
        <f t="shared" si="9"/>
        <v>0</v>
      </c>
      <c r="T26" s="8">
        <f t="shared" si="17"/>
        <v>0</v>
      </c>
      <c r="U26" s="8">
        <f t="shared" si="10"/>
        <v>0</v>
      </c>
      <c r="V26" s="22">
        <f t="shared" si="0"/>
        <v>0</v>
      </c>
      <c r="W26" s="7">
        <f t="shared" ref="W26:X34" si="26">IF(S26&gt;0,S26,0)</f>
        <v>0</v>
      </c>
      <c r="X26" s="7">
        <f t="shared" si="26"/>
        <v>0</v>
      </c>
      <c r="Y26" s="7">
        <f t="shared" si="20"/>
        <v>0</v>
      </c>
      <c r="Z26" s="7">
        <f t="shared" si="11"/>
        <v>0</v>
      </c>
      <c r="AB26" s="7">
        <f t="shared" si="12"/>
        <v>0</v>
      </c>
      <c r="AD26" s="7">
        <f t="shared" si="21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5"/>
        <v>0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16"/>
        <v>0</v>
      </c>
      <c r="P27" s="7">
        <f t="shared" si="23"/>
        <v>0</v>
      </c>
      <c r="Q27" s="7">
        <f t="shared" si="24"/>
        <v>0</v>
      </c>
      <c r="R27" s="7">
        <f t="shared" si="8"/>
        <v>0</v>
      </c>
      <c r="S27" s="8">
        <f t="shared" si="9"/>
        <v>0</v>
      </c>
      <c r="T27" s="8">
        <f t="shared" si="17"/>
        <v>0</v>
      </c>
      <c r="U27" s="8">
        <f t="shared" si="10"/>
        <v>0</v>
      </c>
      <c r="V27" s="22">
        <f t="shared" si="0"/>
        <v>0</v>
      </c>
      <c r="W27" s="7">
        <f t="shared" si="26"/>
        <v>0</v>
      </c>
      <c r="X27" s="7">
        <f t="shared" si="26"/>
        <v>0</v>
      </c>
      <c r="Y27" s="7">
        <f t="shared" si="20"/>
        <v>0</v>
      </c>
      <c r="Z27" s="7">
        <f t="shared" si="11"/>
        <v>0</v>
      </c>
      <c r="AB27" s="7">
        <f t="shared" si="12"/>
        <v>0</v>
      </c>
      <c r="AD27" s="7">
        <f t="shared" si="21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5"/>
        <v>0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16"/>
        <v>0</v>
      </c>
      <c r="P28" s="7">
        <f t="shared" si="23"/>
        <v>0</v>
      </c>
      <c r="Q28" s="7">
        <f t="shared" si="24"/>
        <v>0</v>
      </c>
      <c r="R28" s="7">
        <f t="shared" si="8"/>
        <v>0</v>
      </c>
      <c r="S28" s="8">
        <f t="shared" si="9"/>
        <v>0</v>
      </c>
      <c r="T28" s="8">
        <f t="shared" si="17"/>
        <v>0</v>
      </c>
      <c r="U28" s="8">
        <f t="shared" si="10"/>
        <v>0</v>
      </c>
      <c r="V28" s="22">
        <f t="shared" si="0"/>
        <v>0</v>
      </c>
      <c r="W28" s="7">
        <f t="shared" si="26"/>
        <v>0</v>
      </c>
      <c r="X28" s="7">
        <f t="shared" si="26"/>
        <v>0</v>
      </c>
      <c r="Y28" s="7">
        <f t="shared" si="20"/>
        <v>0</v>
      </c>
      <c r="Z28" s="7">
        <f t="shared" si="11"/>
        <v>0</v>
      </c>
      <c r="AB28" s="7">
        <f t="shared" si="12"/>
        <v>0</v>
      </c>
      <c r="AD28" s="7">
        <f t="shared" si="21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5"/>
        <v>0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16"/>
        <v>0</v>
      </c>
      <c r="P29" s="7">
        <f t="shared" si="23"/>
        <v>0</v>
      </c>
      <c r="Q29" s="7">
        <f t="shared" si="24"/>
        <v>0</v>
      </c>
      <c r="R29" s="7">
        <f t="shared" si="8"/>
        <v>0</v>
      </c>
      <c r="S29" s="8">
        <f t="shared" si="9"/>
        <v>0</v>
      </c>
      <c r="T29" s="8">
        <f t="shared" si="17"/>
        <v>0</v>
      </c>
      <c r="U29" s="8">
        <f t="shared" si="10"/>
        <v>0</v>
      </c>
      <c r="V29" s="22">
        <f t="shared" si="0"/>
        <v>0</v>
      </c>
      <c r="W29" s="7">
        <f t="shared" si="26"/>
        <v>0</v>
      </c>
      <c r="X29" s="7">
        <f t="shared" si="26"/>
        <v>0</v>
      </c>
      <c r="Y29" s="7">
        <f t="shared" si="20"/>
        <v>0</v>
      </c>
      <c r="Z29" s="7">
        <f t="shared" si="11"/>
        <v>0</v>
      </c>
      <c r="AB29" s="7">
        <f t="shared" si="12"/>
        <v>0</v>
      </c>
      <c r="AD29" s="7">
        <f t="shared" si="21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5"/>
        <v>0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16"/>
        <v>0</v>
      </c>
      <c r="P30" s="7">
        <f t="shared" si="23"/>
        <v>0</v>
      </c>
      <c r="Q30" s="7">
        <f t="shared" si="24"/>
        <v>0</v>
      </c>
      <c r="R30" s="7">
        <f t="shared" si="8"/>
        <v>0</v>
      </c>
      <c r="S30" s="8">
        <f t="shared" si="9"/>
        <v>0</v>
      </c>
      <c r="T30" s="8">
        <f t="shared" si="17"/>
        <v>0</v>
      </c>
      <c r="U30" s="8">
        <f t="shared" si="10"/>
        <v>0</v>
      </c>
      <c r="V30" s="22">
        <f t="shared" si="0"/>
        <v>0</v>
      </c>
      <c r="W30" s="7">
        <f t="shared" si="26"/>
        <v>0</v>
      </c>
      <c r="X30" s="7">
        <f t="shared" si="26"/>
        <v>0</v>
      </c>
      <c r="Y30" s="7">
        <f t="shared" si="20"/>
        <v>0</v>
      </c>
      <c r="Z30" s="7">
        <f t="shared" si="11"/>
        <v>0</v>
      </c>
      <c r="AB30" s="7">
        <f t="shared" si="12"/>
        <v>0</v>
      </c>
      <c r="AD30" s="7">
        <f t="shared" si="21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5"/>
        <v>0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16"/>
        <v>0</v>
      </c>
      <c r="P31" s="7">
        <f t="shared" si="23"/>
        <v>0</v>
      </c>
      <c r="Q31" s="7">
        <f t="shared" si="24"/>
        <v>0</v>
      </c>
      <c r="R31" s="7">
        <f t="shared" si="8"/>
        <v>0</v>
      </c>
      <c r="S31" s="8">
        <f t="shared" si="9"/>
        <v>0</v>
      </c>
      <c r="T31" s="8">
        <f t="shared" si="17"/>
        <v>0</v>
      </c>
      <c r="U31" s="8">
        <f t="shared" si="10"/>
        <v>0</v>
      </c>
      <c r="V31" s="22">
        <f t="shared" si="0"/>
        <v>0</v>
      </c>
      <c r="W31" s="7">
        <f t="shared" si="26"/>
        <v>0</v>
      </c>
      <c r="X31" s="7">
        <f t="shared" si="26"/>
        <v>0</v>
      </c>
      <c r="Y31" s="7">
        <f t="shared" si="20"/>
        <v>0</v>
      </c>
      <c r="Z31" s="7">
        <f t="shared" si="11"/>
        <v>0</v>
      </c>
      <c r="AB31" s="7">
        <f t="shared" si="12"/>
        <v>0</v>
      </c>
      <c r="AD31" s="7">
        <f t="shared" si="21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5"/>
        <v>0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16"/>
        <v>0</v>
      </c>
      <c r="P32" s="7">
        <f t="shared" si="23"/>
        <v>0</v>
      </c>
      <c r="Q32" s="7">
        <f t="shared" si="24"/>
        <v>0</v>
      </c>
      <c r="R32" s="7">
        <f t="shared" si="8"/>
        <v>0</v>
      </c>
      <c r="S32" s="8">
        <f t="shared" si="9"/>
        <v>0</v>
      </c>
      <c r="T32" s="8">
        <f t="shared" si="17"/>
        <v>0</v>
      </c>
      <c r="U32" s="8">
        <f t="shared" si="10"/>
        <v>0</v>
      </c>
      <c r="V32" s="22">
        <f t="shared" si="0"/>
        <v>0</v>
      </c>
      <c r="W32" s="7">
        <f t="shared" si="26"/>
        <v>0</v>
      </c>
      <c r="X32" s="7">
        <f t="shared" si="26"/>
        <v>0</v>
      </c>
      <c r="Y32" s="7">
        <f t="shared" si="20"/>
        <v>0</v>
      </c>
      <c r="Z32" s="7">
        <f t="shared" si="11"/>
        <v>0</v>
      </c>
      <c r="AB32" s="7">
        <f t="shared" si="12"/>
        <v>0</v>
      </c>
      <c r="AD32" s="7">
        <f t="shared" si="21"/>
        <v>0</v>
      </c>
      <c r="AE32" s="6"/>
    </row>
    <row r="33" spans="1:31" x14ac:dyDescent="0.25">
      <c r="A33" s="23"/>
      <c r="B33" s="15">
        <v>25</v>
      </c>
      <c r="C33" s="24"/>
      <c r="D33" s="28">
        <f t="shared" si="25"/>
        <v>0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16"/>
        <v>0</v>
      </c>
      <c r="P33" s="7">
        <f t="shared" si="23"/>
        <v>0</v>
      </c>
      <c r="Q33" s="7">
        <f t="shared" si="24"/>
        <v>0</v>
      </c>
      <c r="R33" s="7">
        <f t="shared" si="8"/>
        <v>0</v>
      </c>
      <c r="S33" s="8">
        <f t="shared" si="9"/>
        <v>0</v>
      </c>
      <c r="T33" s="8">
        <f t="shared" si="17"/>
        <v>0</v>
      </c>
      <c r="U33" s="8">
        <f t="shared" si="10"/>
        <v>0</v>
      </c>
      <c r="V33" s="22">
        <f t="shared" si="0"/>
        <v>0</v>
      </c>
      <c r="W33" s="7">
        <f t="shared" si="26"/>
        <v>0</v>
      </c>
      <c r="X33" s="7">
        <f t="shared" si="26"/>
        <v>0</v>
      </c>
      <c r="Y33" s="7">
        <f t="shared" si="20"/>
        <v>0</v>
      </c>
      <c r="Z33" s="7">
        <f t="shared" si="11"/>
        <v>0</v>
      </c>
      <c r="AB33" s="7">
        <f t="shared" si="12"/>
        <v>0</v>
      </c>
      <c r="AD33" s="7">
        <f t="shared" si="21"/>
        <v>0</v>
      </c>
      <c r="AE33" s="6"/>
    </row>
    <row r="34" spans="1:31" x14ac:dyDescent="0.25">
      <c r="A34" s="23"/>
      <c r="B34" s="15">
        <v>26</v>
      </c>
      <c r="C34" s="24"/>
      <c r="D34" s="28">
        <f t="shared" si="25"/>
        <v>0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16"/>
        <v>0</v>
      </c>
      <c r="P34" s="7">
        <f t="shared" si="23"/>
        <v>0</v>
      </c>
      <c r="Q34" s="7">
        <f t="shared" si="24"/>
        <v>0</v>
      </c>
      <c r="R34" s="7">
        <f t="shared" si="8"/>
        <v>0</v>
      </c>
      <c r="S34" s="8">
        <f t="shared" si="9"/>
        <v>0</v>
      </c>
      <c r="T34" s="8">
        <f t="shared" si="17"/>
        <v>0</v>
      </c>
      <c r="U34" s="8">
        <f t="shared" si="10"/>
        <v>0</v>
      </c>
      <c r="V34" s="22">
        <f t="shared" si="0"/>
        <v>0</v>
      </c>
      <c r="W34" s="7">
        <f t="shared" si="26"/>
        <v>0</v>
      </c>
      <c r="X34" s="7">
        <f t="shared" si="26"/>
        <v>0</v>
      </c>
      <c r="Y34" s="7">
        <f t="shared" si="20"/>
        <v>0</v>
      </c>
      <c r="Z34" s="7">
        <f t="shared" si="11"/>
        <v>0</v>
      </c>
      <c r="AB34" s="7">
        <f t="shared" si="12"/>
        <v>0</v>
      </c>
      <c r="AD34" s="7">
        <f t="shared" si="21"/>
        <v>0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0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0</v>
      </c>
      <c r="X36" s="35">
        <f>SUM(X9:X35)</f>
        <v>0</v>
      </c>
      <c r="Y36" s="35">
        <f>SUM(Y9:Y34)</f>
        <v>0</v>
      </c>
      <c r="Z36" s="35">
        <f>SUM(Z9:Z35)</f>
        <v>0</v>
      </c>
      <c r="AB36" s="35">
        <f>SUM(AB9:AB35)</f>
        <v>0</v>
      </c>
      <c r="AD36" s="35">
        <f>SUM(AD9:AD35)</f>
        <v>0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0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0</v>
      </c>
      <c r="Y42" s="40">
        <f>Y36-Y40</f>
        <v>0</v>
      </c>
      <c r="Z42" s="40">
        <f>Z36-Z40</f>
        <v>0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H8" activePane="bottomRight" state="frozen"/>
      <selection pane="topRight" activeCell="C1" sqref="C1"/>
      <selection pane="bottomLeft" activeCell="A8" sqref="A8"/>
      <selection pane="bottomRight" activeCell="E12" sqref="E12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4.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v>2429.17</v>
      </c>
      <c r="D9" s="25">
        <f>D8</f>
        <v>0</v>
      </c>
      <c r="E9" s="26">
        <v>0</v>
      </c>
      <c r="F9" s="25">
        <f>F8+E9</f>
        <v>0</v>
      </c>
      <c r="G9" s="17">
        <v>24</v>
      </c>
      <c r="H9" s="7">
        <f>B9</f>
        <v>1</v>
      </c>
      <c r="I9" s="27">
        <f>IF(B9=B8+1,C9*(G9-H9+1)+D9,I8)</f>
        <v>58300.08</v>
      </c>
      <c r="J9" s="7">
        <f>I9+F9</f>
        <v>58300.08</v>
      </c>
      <c r="K9" s="7">
        <f>IF(I9&gt;50000,(I9-50000)*20%+3600,IF(I9&gt;30000,(I9-30000)*18%,0))</f>
        <v>5260.0160000000005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0</v>
      </c>
      <c r="M9" s="7">
        <f>IF(J9&gt;270000,(J9-270000)*10%,0)</f>
        <v>0</v>
      </c>
      <c r="N9" s="7">
        <f>K9+L9+M9</f>
        <v>5260.0160000000005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219.16733333333377</v>
      </c>
      <c r="T9" s="8">
        <f>(L9/G9*H9)-P9</f>
        <v>0</v>
      </c>
      <c r="U9" s="8">
        <f>(M9/G9*H9)-Q9</f>
        <v>0</v>
      </c>
      <c r="V9" s="22">
        <f t="shared" ref="V9:V32" si="0">S9+T9</f>
        <v>219.16733333333377</v>
      </c>
      <c r="W9" s="7">
        <f>IF(S9&gt;0,S9,0)</f>
        <v>219.16733333333377</v>
      </c>
      <c r="X9" s="7">
        <f>IF(T9&gt;0,T9,0)</f>
        <v>0</v>
      </c>
      <c r="Y9" s="7">
        <f>IF(U9&gt;0,U9,0)</f>
        <v>0</v>
      </c>
      <c r="Z9" s="7">
        <f>W9+X9+Y9</f>
        <v>219.16733333333377</v>
      </c>
      <c r="AB9" s="7">
        <f>ROUND((C9+E9)*8%,2)</f>
        <v>194.33</v>
      </c>
      <c r="AD9" s="7">
        <f>(C9+E9)-Z9-AB9</f>
        <v>2015.6726666666664</v>
      </c>
      <c r="AE9" s="7">
        <f>Y9*0.182</f>
        <v>0</v>
      </c>
    </row>
    <row r="10" spans="1:31" x14ac:dyDescent="0.25">
      <c r="A10" s="23"/>
      <c r="B10" s="15">
        <v>2</v>
      </c>
      <c r="C10" s="24">
        <v>2429.17</v>
      </c>
      <c r="D10" s="25">
        <f>D9+C9</f>
        <v>2429.17</v>
      </c>
      <c r="E10" s="26">
        <v>0</v>
      </c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58300.08</v>
      </c>
      <c r="J10" s="7">
        <f t="shared" ref="J10:J32" si="2">I10+F10</f>
        <v>58300.08</v>
      </c>
      <c r="K10" s="7">
        <f t="shared" ref="K10:K32" si="3">IF(I10&gt;50000,(I10-50000)*20%+3600,IF(I10&gt;30000,(I10-30000)*18%,0))</f>
        <v>5260.0160000000005</v>
      </c>
      <c r="L10" s="7">
        <f t="shared" ref="L10:L32" si="4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5260.0160000000005</v>
      </c>
      <c r="O10" s="7">
        <f t="shared" ref="O10:O32" si="7">O9+W9</f>
        <v>219.16733333333377</v>
      </c>
      <c r="P10" s="7">
        <f>+P9+X9</f>
        <v>0</v>
      </c>
      <c r="Q10" s="7">
        <f>+Q9+Y9</f>
        <v>0</v>
      </c>
      <c r="R10" s="7">
        <f t="shared" ref="R10:R32" si="8">+O10+P10</f>
        <v>219.16733333333377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219.16733333333286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219.16733333333286</v>
      </c>
      <c r="W10" s="7">
        <f t="shared" ref="W10:W25" si="11">IF(S10&gt;0,S10,0)</f>
        <v>219.16733333333286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219.16733333333286</v>
      </c>
      <c r="AB10" s="7">
        <f t="shared" ref="AB10:AB32" si="15">ROUND((C10+E10)*8%,2)</f>
        <v>194.33</v>
      </c>
      <c r="AD10" s="7">
        <f t="shared" ref="AD10:AD32" si="16">(C10+E10)-Z10-AB10</f>
        <v>2015.6726666666673</v>
      </c>
    </row>
    <row r="11" spans="1:31" x14ac:dyDescent="0.25">
      <c r="A11" s="23"/>
      <c r="B11" s="15">
        <v>3</v>
      </c>
      <c r="C11" s="24">
        <v>2429.17</v>
      </c>
      <c r="D11" s="25">
        <f t="shared" ref="D11:D12" si="17">D10+C10</f>
        <v>4858.34</v>
      </c>
      <c r="E11" s="26">
        <v>3031.6</v>
      </c>
      <c r="F11" s="25">
        <f>F10+E11</f>
        <v>3031.6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58300.08</v>
      </c>
      <c r="J11" s="7">
        <f t="shared" si="2"/>
        <v>61331.68</v>
      </c>
      <c r="K11" s="7">
        <f t="shared" si="3"/>
        <v>5260.0160000000005</v>
      </c>
      <c r="L11" s="7">
        <f t="shared" si="4"/>
        <v>0</v>
      </c>
      <c r="M11" s="7">
        <f t="shared" si="5"/>
        <v>0</v>
      </c>
      <c r="N11" s="7">
        <f t="shared" si="6"/>
        <v>5260.0160000000005</v>
      </c>
      <c r="O11" s="7">
        <f t="shared" si="7"/>
        <v>438.33466666666664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438.33466666666664</v>
      </c>
      <c r="S11" s="8">
        <f t="shared" si="9"/>
        <v>825.48733333333348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825.48733333333348</v>
      </c>
      <c r="W11" s="7">
        <f t="shared" si="11"/>
        <v>825.48733333333348</v>
      </c>
      <c r="X11" s="7">
        <f t="shared" si="12"/>
        <v>0</v>
      </c>
      <c r="Y11" s="7">
        <f t="shared" si="13"/>
        <v>0</v>
      </c>
      <c r="Z11" s="7">
        <f t="shared" si="14"/>
        <v>825.48733333333348</v>
      </c>
      <c r="AB11" s="7">
        <f t="shared" si="15"/>
        <v>436.86</v>
      </c>
      <c r="AD11" s="7">
        <f t="shared" si="16"/>
        <v>4198.4226666666673</v>
      </c>
    </row>
    <row r="12" spans="1:31" x14ac:dyDescent="0.25">
      <c r="A12" s="23"/>
      <c r="B12" s="15">
        <v>4</v>
      </c>
      <c r="C12" s="24">
        <v>0</v>
      </c>
      <c r="D12" s="25">
        <f t="shared" si="17"/>
        <v>7287.51</v>
      </c>
      <c r="E12" s="26">
        <v>0</v>
      </c>
      <c r="F12" s="25">
        <f t="shared" ref="F12:F32" si="23">F11+E12</f>
        <v>3031.6</v>
      </c>
      <c r="G12" s="17">
        <f t="shared" si="18"/>
        <v>24</v>
      </c>
      <c r="H12" s="7">
        <f t="shared" si="19"/>
        <v>4</v>
      </c>
      <c r="I12" s="27">
        <f t="shared" si="1"/>
        <v>7287.51</v>
      </c>
      <c r="J12" s="7">
        <f t="shared" si="2"/>
        <v>10319.11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1263.8220000000001</v>
      </c>
      <c r="P12" s="7">
        <f t="shared" si="20"/>
        <v>0</v>
      </c>
      <c r="Q12" s="7">
        <f t="shared" si="21"/>
        <v>0</v>
      </c>
      <c r="R12" s="7">
        <f t="shared" si="8"/>
        <v>1263.8220000000001</v>
      </c>
      <c r="S12" s="8">
        <f t="shared" si="9"/>
        <v>-1263.8220000000001</v>
      </c>
      <c r="T12" s="8">
        <f t="shared" si="22"/>
        <v>0</v>
      </c>
      <c r="U12" s="8">
        <f t="shared" si="10"/>
        <v>0</v>
      </c>
      <c r="V12" s="22">
        <f t="shared" si="0"/>
        <v>-1263.8220000000001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>
        <v>0</v>
      </c>
      <c r="D13" s="28">
        <f>D12+C12</f>
        <v>7287.51</v>
      </c>
      <c r="E13" s="26">
        <v>0</v>
      </c>
      <c r="F13" s="25">
        <f t="shared" si="23"/>
        <v>3031.6</v>
      </c>
      <c r="G13" s="17">
        <f t="shared" si="18"/>
        <v>24</v>
      </c>
      <c r="H13" s="27">
        <f t="shared" si="19"/>
        <v>5</v>
      </c>
      <c r="I13" s="27">
        <f t="shared" si="1"/>
        <v>7287.51</v>
      </c>
      <c r="J13" s="7">
        <f t="shared" si="2"/>
        <v>10319.11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1263.8220000000001</v>
      </c>
      <c r="P13" s="7">
        <f t="shared" si="20"/>
        <v>0</v>
      </c>
      <c r="Q13" s="7">
        <f t="shared" si="21"/>
        <v>0</v>
      </c>
      <c r="R13" s="7">
        <f t="shared" si="8"/>
        <v>1263.8220000000001</v>
      </c>
      <c r="S13" s="8">
        <f t="shared" si="9"/>
        <v>-1263.8220000000001</v>
      </c>
      <c r="T13" s="8">
        <f t="shared" si="22"/>
        <v>0</v>
      </c>
      <c r="U13" s="8">
        <f t="shared" si="10"/>
        <v>0</v>
      </c>
      <c r="V13" s="22">
        <f t="shared" si="0"/>
        <v>-1263.8220000000001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>
        <v>0</v>
      </c>
      <c r="D14" s="28">
        <f>D13+C13</f>
        <v>7287.51</v>
      </c>
      <c r="E14" s="26">
        <v>0</v>
      </c>
      <c r="F14" s="25">
        <f t="shared" si="23"/>
        <v>3031.6</v>
      </c>
      <c r="G14" s="17">
        <f t="shared" si="18"/>
        <v>24</v>
      </c>
      <c r="H14" s="27">
        <f t="shared" si="19"/>
        <v>6</v>
      </c>
      <c r="I14" s="27">
        <f t="shared" si="1"/>
        <v>7287.51</v>
      </c>
      <c r="J14" s="7">
        <f t="shared" si="2"/>
        <v>10319.11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1263.8220000000001</v>
      </c>
      <c r="P14" s="7">
        <f t="shared" si="20"/>
        <v>0</v>
      </c>
      <c r="Q14" s="7">
        <f t="shared" si="21"/>
        <v>0</v>
      </c>
      <c r="R14" s="7">
        <f t="shared" si="8"/>
        <v>1263.8220000000001</v>
      </c>
      <c r="S14" s="8">
        <f t="shared" si="9"/>
        <v>-1263.8220000000001</v>
      </c>
      <c r="T14" s="8">
        <f t="shared" si="22"/>
        <v>0</v>
      </c>
      <c r="U14" s="8">
        <f t="shared" si="10"/>
        <v>0</v>
      </c>
      <c r="V14" s="22">
        <f t="shared" si="0"/>
        <v>-1263.8220000000001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>
        <v>0</v>
      </c>
      <c r="D15" s="28">
        <f>D14+C14</f>
        <v>7287.51</v>
      </c>
      <c r="E15" s="26">
        <v>0</v>
      </c>
      <c r="F15" s="25">
        <f t="shared" si="23"/>
        <v>3031.6</v>
      </c>
      <c r="G15" s="17">
        <f t="shared" si="18"/>
        <v>24</v>
      </c>
      <c r="H15" s="27">
        <f t="shared" si="19"/>
        <v>7</v>
      </c>
      <c r="I15" s="27">
        <f t="shared" si="1"/>
        <v>7287.51</v>
      </c>
      <c r="J15" s="7">
        <f t="shared" si="2"/>
        <v>10319.11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1263.8220000000001</v>
      </c>
      <c r="P15" s="7">
        <f t="shared" si="20"/>
        <v>0</v>
      </c>
      <c r="Q15" s="7">
        <f t="shared" si="21"/>
        <v>0</v>
      </c>
      <c r="R15" s="7">
        <f t="shared" si="8"/>
        <v>1263.8220000000001</v>
      </c>
      <c r="S15" s="8">
        <f t="shared" si="9"/>
        <v>-1263.8220000000001</v>
      </c>
      <c r="T15" s="8">
        <f t="shared" si="22"/>
        <v>0</v>
      </c>
      <c r="U15" s="8">
        <f t="shared" si="10"/>
        <v>0</v>
      </c>
      <c r="V15" s="22">
        <f t="shared" si="0"/>
        <v>-1263.8220000000001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7287.51</v>
      </c>
      <c r="E16" s="26">
        <v>0</v>
      </c>
      <c r="F16" s="25">
        <f t="shared" si="23"/>
        <v>3031.6</v>
      </c>
      <c r="G16" s="17">
        <f t="shared" si="18"/>
        <v>24</v>
      </c>
      <c r="H16" s="27">
        <f t="shared" si="19"/>
        <v>8</v>
      </c>
      <c r="I16" s="27">
        <f t="shared" si="1"/>
        <v>7287.51</v>
      </c>
      <c r="J16" s="7">
        <f t="shared" si="2"/>
        <v>10319.11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1263.8220000000001</v>
      </c>
      <c r="P16" s="7">
        <f t="shared" si="20"/>
        <v>0</v>
      </c>
      <c r="Q16" s="7">
        <f t="shared" si="21"/>
        <v>0</v>
      </c>
      <c r="R16" s="7">
        <f t="shared" si="8"/>
        <v>1263.8220000000001</v>
      </c>
      <c r="S16" s="8">
        <f t="shared" si="9"/>
        <v>-1263.8220000000001</v>
      </c>
      <c r="T16" s="8">
        <f>(L16/G16*H16)-P16</f>
        <v>0</v>
      </c>
      <c r="U16" s="8">
        <f t="shared" si="10"/>
        <v>0</v>
      </c>
      <c r="V16" s="22">
        <f t="shared" si="0"/>
        <v>-1263.8220000000001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32" si="24">D16+C16</f>
        <v>7287.51</v>
      </c>
      <c r="E17" s="26">
        <v>0</v>
      </c>
      <c r="F17" s="25">
        <f t="shared" si="23"/>
        <v>3031.6</v>
      </c>
      <c r="G17" s="17">
        <f t="shared" si="18"/>
        <v>24</v>
      </c>
      <c r="H17" s="27">
        <f t="shared" si="19"/>
        <v>9</v>
      </c>
      <c r="I17" s="27">
        <f t="shared" si="1"/>
        <v>7287.51</v>
      </c>
      <c r="J17" s="7">
        <f t="shared" si="2"/>
        <v>10319.11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1263.8220000000001</v>
      </c>
      <c r="P17" s="7">
        <f t="shared" si="20"/>
        <v>0</v>
      </c>
      <c r="Q17" s="7">
        <f t="shared" si="21"/>
        <v>0</v>
      </c>
      <c r="R17" s="7">
        <f t="shared" si="8"/>
        <v>1263.8220000000001</v>
      </c>
      <c r="S17" s="8">
        <f t="shared" si="9"/>
        <v>-1263.8220000000001</v>
      </c>
      <c r="T17" s="8">
        <f t="shared" si="22"/>
        <v>0</v>
      </c>
      <c r="U17" s="8">
        <f t="shared" si="10"/>
        <v>0</v>
      </c>
      <c r="V17" s="22">
        <f t="shared" si="0"/>
        <v>-1263.8220000000001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4"/>
        <v>7287.51</v>
      </c>
      <c r="E18" s="26">
        <v>0</v>
      </c>
      <c r="F18" s="25">
        <f t="shared" si="23"/>
        <v>3031.6</v>
      </c>
      <c r="G18" s="17">
        <f t="shared" si="18"/>
        <v>24</v>
      </c>
      <c r="H18" s="27">
        <f t="shared" si="19"/>
        <v>10</v>
      </c>
      <c r="I18" s="27">
        <f t="shared" si="1"/>
        <v>7287.51</v>
      </c>
      <c r="J18" s="7">
        <f t="shared" si="2"/>
        <v>10319.11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1263.8220000000001</v>
      </c>
      <c r="P18" s="7">
        <f t="shared" si="20"/>
        <v>0</v>
      </c>
      <c r="Q18" s="7">
        <f t="shared" si="21"/>
        <v>0</v>
      </c>
      <c r="R18" s="7">
        <f t="shared" si="8"/>
        <v>1263.8220000000001</v>
      </c>
      <c r="S18" s="8">
        <f t="shared" si="9"/>
        <v>-1263.8220000000001</v>
      </c>
      <c r="T18" s="8">
        <f t="shared" si="22"/>
        <v>0</v>
      </c>
      <c r="U18" s="8">
        <f t="shared" si="10"/>
        <v>0</v>
      </c>
      <c r="V18" s="22">
        <f t="shared" si="0"/>
        <v>-1263.8220000000001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>
        <v>0</v>
      </c>
      <c r="D19" s="28">
        <f t="shared" si="24"/>
        <v>7287.51</v>
      </c>
      <c r="E19" s="26">
        <v>0</v>
      </c>
      <c r="F19" s="25">
        <f t="shared" si="23"/>
        <v>3031.6</v>
      </c>
      <c r="G19" s="17">
        <f t="shared" si="18"/>
        <v>24</v>
      </c>
      <c r="H19" s="27">
        <f t="shared" si="19"/>
        <v>11</v>
      </c>
      <c r="I19" s="27">
        <f t="shared" si="1"/>
        <v>7287.51</v>
      </c>
      <c r="J19" s="7">
        <f t="shared" si="2"/>
        <v>10319.11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1263.8220000000001</v>
      </c>
      <c r="P19" s="7">
        <f t="shared" si="20"/>
        <v>0</v>
      </c>
      <c r="Q19" s="7">
        <f t="shared" si="21"/>
        <v>0</v>
      </c>
      <c r="R19" s="7">
        <f t="shared" si="8"/>
        <v>1263.8220000000001</v>
      </c>
      <c r="S19" s="8">
        <f t="shared" si="9"/>
        <v>-1263.8220000000001</v>
      </c>
      <c r="T19" s="8">
        <f t="shared" si="22"/>
        <v>0</v>
      </c>
      <c r="U19" s="8">
        <f t="shared" si="10"/>
        <v>0</v>
      </c>
      <c r="V19" s="22">
        <f t="shared" si="0"/>
        <v>-1263.8220000000001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>
        <v>0</v>
      </c>
      <c r="D20" s="28">
        <f t="shared" si="24"/>
        <v>7287.51</v>
      </c>
      <c r="E20" s="26">
        <v>0</v>
      </c>
      <c r="F20" s="25">
        <f t="shared" si="23"/>
        <v>3031.6</v>
      </c>
      <c r="G20" s="17">
        <f t="shared" si="18"/>
        <v>24</v>
      </c>
      <c r="H20" s="27">
        <f t="shared" si="19"/>
        <v>12</v>
      </c>
      <c r="I20" s="27">
        <f t="shared" si="1"/>
        <v>7287.51</v>
      </c>
      <c r="J20" s="7">
        <f t="shared" si="2"/>
        <v>10319.11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1263.8220000000001</v>
      </c>
      <c r="P20" s="7">
        <f t="shared" si="20"/>
        <v>0</v>
      </c>
      <c r="Q20" s="7">
        <f t="shared" si="21"/>
        <v>0</v>
      </c>
      <c r="R20" s="7">
        <f t="shared" si="8"/>
        <v>1263.8220000000001</v>
      </c>
      <c r="S20" s="8">
        <f t="shared" si="9"/>
        <v>-1263.8220000000001</v>
      </c>
      <c r="T20" s="8">
        <f t="shared" si="22"/>
        <v>0</v>
      </c>
      <c r="U20" s="8">
        <f t="shared" si="10"/>
        <v>0</v>
      </c>
      <c r="V20" s="22">
        <f t="shared" si="0"/>
        <v>-1263.8220000000001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>
        <v>0</v>
      </c>
      <c r="D21" s="28">
        <f t="shared" si="24"/>
        <v>7287.51</v>
      </c>
      <c r="E21" s="26">
        <v>0</v>
      </c>
      <c r="F21" s="25">
        <f t="shared" si="23"/>
        <v>3031.6</v>
      </c>
      <c r="G21" s="17">
        <f t="shared" si="18"/>
        <v>24</v>
      </c>
      <c r="H21" s="27">
        <f t="shared" si="19"/>
        <v>13</v>
      </c>
      <c r="I21" s="27">
        <f t="shared" si="1"/>
        <v>7287.51</v>
      </c>
      <c r="J21" s="7">
        <f t="shared" si="2"/>
        <v>10319.11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1263.8220000000001</v>
      </c>
      <c r="P21" s="7">
        <f t="shared" si="20"/>
        <v>0</v>
      </c>
      <c r="Q21" s="7">
        <f t="shared" si="21"/>
        <v>0</v>
      </c>
      <c r="R21" s="7">
        <f t="shared" si="8"/>
        <v>1263.8220000000001</v>
      </c>
      <c r="S21" s="8">
        <f t="shared" si="9"/>
        <v>-1263.8220000000001</v>
      </c>
      <c r="T21" s="8">
        <f t="shared" si="22"/>
        <v>0</v>
      </c>
      <c r="U21" s="8">
        <f t="shared" si="10"/>
        <v>0</v>
      </c>
      <c r="V21" s="22">
        <f t="shared" si="0"/>
        <v>-1263.8220000000001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>
        <v>0</v>
      </c>
      <c r="D22" s="28">
        <f t="shared" si="24"/>
        <v>7287.51</v>
      </c>
      <c r="E22" s="26">
        <v>0</v>
      </c>
      <c r="F22" s="25">
        <f t="shared" si="23"/>
        <v>3031.6</v>
      </c>
      <c r="G22" s="17">
        <f t="shared" si="18"/>
        <v>24</v>
      </c>
      <c r="H22" s="27">
        <f t="shared" si="19"/>
        <v>14</v>
      </c>
      <c r="I22" s="27">
        <f t="shared" si="1"/>
        <v>7287.51</v>
      </c>
      <c r="J22" s="7">
        <f t="shared" si="2"/>
        <v>10319.11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1263.8220000000001</v>
      </c>
      <c r="P22" s="7">
        <f t="shared" si="20"/>
        <v>0</v>
      </c>
      <c r="Q22" s="7">
        <f t="shared" si="21"/>
        <v>0</v>
      </c>
      <c r="R22" s="7">
        <f t="shared" si="8"/>
        <v>1263.8220000000001</v>
      </c>
      <c r="S22" s="8">
        <f t="shared" si="9"/>
        <v>-1263.8220000000001</v>
      </c>
      <c r="T22" s="8">
        <f t="shared" si="22"/>
        <v>0</v>
      </c>
      <c r="U22" s="8">
        <f t="shared" si="10"/>
        <v>0</v>
      </c>
      <c r="V22" s="22">
        <f t="shared" si="0"/>
        <v>-1263.8220000000001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>
        <v>0</v>
      </c>
      <c r="D23" s="28">
        <f t="shared" si="24"/>
        <v>7287.51</v>
      </c>
      <c r="E23" s="26">
        <v>0</v>
      </c>
      <c r="F23" s="25">
        <f t="shared" si="23"/>
        <v>3031.6</v>
      </c>
      <c r="G23" s="17">
        <f t="shared" si="18"/>
        <v>24</v>
      </c>
      <c r="H23" s="27">
        <f t="shared" si="19"/>
        <v>15</v>
      </c>
      <c r="I23" s="27">
        <f t="shared" si="1"/>
        <v>7287.51</v>
      </c>
      <c r="J23" s="7">
        <f t="shared" si="2"/>
        <v>10319.11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1263.8220000000001</v>
      </c>
      <c r="P23" s="7">
        <f t="shared" si="20"/>
        <v>0</v>
      </c>
      <c r="Q23" s="7">
        <f t="shared" si="21"/>
        <v>0</v>
      </c>
      <c r="R23" s="7">
        <f t="shared" si="8"/>
        <v>1263.8220000000001</v>
      </c>
      <c r="S23" s="8">
        <f t="shared" si="9"/>
        <v>-1263.8220000000001</v>
      </c>
      <c r="T23" s="8">
        <f t="shared" si="22"/>
        <v>0</v>
      </c>
      <c r="U23" s="8">
        <f t="shared" si="10"/>
        <v>0</v>
      </c>
      <c r="V23" s="22">
        <f t="shared" si="0"/>
        <v>-1263.8220000000001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>
        <v>0</v>
      </c>
      <c r="D24" s="28">
        <f t="shared" si="24"/>
        <v>7287.51</v>
      </c>
      <c r="E24" s="26">
        <v>0</v>
      </c>
      <c r="F24" s="25">
        <f t="shared" si="23"/>
        <v>3031.6</v>
      </c>
      <c r="G24" s="17">
        <f t="shared" si="18"/>
        <v>24</v>
      </c>
      <c r="H24" s="27">
        <f t="shared" si="19"/>
        <v>16</v>
      </c>
      <c r="I24" s="27">
        <f t="shared" si="1"/>
        <v>7287.51</v>
      </c>
      <c r="J24" s="7">
        <f t="shared" si="2"/>
        <v>10319.11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1263.8220000000001</v>
      </c>
      <c r="P24" s="7">
        <f t="shared" si="20"/>
        <v>0</v>
      </c>
      <c r="Q24" s="7">
        <f t="shared" si="21"/>
        <v>0</v>
      </c>
      <c r="R24" s="7">
        <f t="shared" si="8"/>
        <v>1263.8220000000001</v>
      </c>
      <c r="S24" s="8">
        <f t="shared" si="9"/>
        <v>-1263.8220000000001</v>
      </c>
      <c r="T24" s="8">
        <f t="shared" si="22"/>
        <v>0</v>
      </c>
      <c r="U24" s="8">
        <f t="shared" si="10"/>
        <v>0</v>
      </c>
      <c r="V24" s="22">
        <f t="shared" si="0"/>
        <v>-1263.8220000000001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>
        <v>0</v>
      </c>
      <c r="D25" s="28">
        <f t="shared" si="24"/>
        <v>7287.51</v>
      </c>
      <c r="E25" s="26">
        <v>0</v>
      </c>
      <c r="F25" s="25">
        <f t="shared" si="23"/>
        <v>3031.6</v>
      </c>
      <c r="G25" s="17">
        <f t="shared" si="18"/>
        <v>24</v>
      </c>
      <c r="H25" s="27">
        <f t="shared" si="19"/>
        <v>17</v>
      </c>
      <c r="I25" s="27">
        <f t="shared" si="1"/>
        <v>7287.51</v>
      </c>
      <c r="J25" s="7">
        <f t="shared" si="2"/>
        <v>10319.11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1263.8220000000001</v>
      </c>
      <c r="P25" s="7">
        <f t="shared" si="20"/>
        <v>0</v>
      </c>
      <c r="Q25" s="7">
        <f t="shared" si="21"/>
        <v>0</v>
      </c>
      <c r="R25" s="7">
        <f t="shared" si="8"/>
        <v>1263.8220000000001</v>
      </c>
      <c r="S25" s="8">
        <f t="shared" si="9"/>
        <v>-1263.8220000000001</v>
      </c>
      <c r="T25" s="8">
        <f t="shared" si="22"/>
        <v>0</v>
      </c>
      <c r="U25" s="8">
        <f t="shared" si="10"/>
        <v>0</v>
      </c>
      <c r="V25" s="22">
        <f t="shared" si="0"/>
        <v>-1263.8220000000001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>
        <v>0</v>
      </c>
      <c r="D26" s="28">
        <f t="shared" si="24"/>
        <v>7287.51</v>
      </c>
      <c r="E26" s="26">
        <v>0</v>
      </c>
      <c r="F26" s="25">
        <f t="shared" si="23"/>
        <v>3031.6</v>
      </c>
      <c r="G26" s="17">
        <f t="shared" si="18"/>
        <v>24</v>
      </c>
      <c r="H26" s="27">
        <f t="shared" si="19"/>
        <v>18</v>
      </c>
      <c r="I26" s="27">
        <f t="shared" si="1"/>
        <v>7287.51</v>
      </c>
      <c r="J26" s="7">
        <f t="shared" si="2"/>
        <v>10319.11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1263.8220000000001</v>
      </c>
      <c r="P26" s="7">
        <f t="shared" si="20"/>
        <v>0</v>
      </c>
      <c r="Q26" s="7">
        <f t="shared" si="21"/>
        <v>0</v>
      </c>
      <c r="R26" s="7">
        <f t="shared" si="8"/>
        <v>1263.8220000000001</v>
      </c>
      <c r="S26" s="8">
        <f t="shared" si="9"/>
        <v>-1263.8220000000001</v>
      </c>
      <c r="T26" s="8">
        <f t="shared" si="22"/>
        <v>0</v>
      </c>
      <c r="U26" s="8">
        <f t="shared" si="10"/>
        <v>0</v>
      </c>
      <c r="V26" s="22">
        <f t="shared" si="0"/>
        <v>-1263.8220000000001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>
        <v>0</v>
      </c>
      <c r="D27" s="28">
        <f t="shared" si="24"/>
        <v>7287.51</v>
      </c>
      <c r="E27" s="26">
        <v>0</v>
      </c>
      <c r="F27" s="25">
        <f t="shared" si="23"/>
        <v>3031.6</v>
      </c>
      <c r="G27" s="17">
        <f t="shared" si="18"/>
        <v>24</v>
      </c>
      <c r="H27" s="27">
        <f t="shared" si="19"/>
        <v>19</v>
      </c>
      <c r="I27" s="27">
        <f t="shared" si="1"/>
        <v>7287.51</v>
      </c>
      <c r="J27" s="7">
        <f t="shared" si="2"/>
        <v>10319.11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1263.8220000000001</v>
      </c>
      <c r="P27" s="7">
        <f t="shared" si="20"/>
        <v>0</v>
      </c>
      <c r="Q27" s="7">
        <f t="shared" si="21"/>
        <v>0</v>
      </c>
      <c r="R27" s="7">
        <f t="shared" si="8"/>
        <v>1263.8220000000001</v>
      </c>
      <c r="S27" s="8">
        <f t="shared" si="9"/>
        <v>-1263.8220000000001</v>
      </c>
      <c r="T27" s="8">
        <f t="shared" si="22"/>
        <v>0</v>
      </c>
      <c r="U27" s="8">
        <f t="shared" si="10"/>
        <v>0</v>
      </c>
      <c r="V27" s="22">
        <f t="shared" si="0"/>
        <v>-1263.8220000000001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>
        <v>0</v>
      </c>
      <c r="D28" s="28">
        <f t="shared" si="24"/>
        <v>7287.51</v>
      </c>
      <c r="E28" s="26">
        <v>0</v>
      </c>
      <c r="F28" s="25">
        <f t="shared" si="23"/>
        <v>3031.6</v>
      </c>
      <c r="G28" s="17">
        <f t="shared" si="18"/>
        <v>24</v>
      </c>
      <c r="H28" s="27">
        <f t="shared" si="19"/>
        <v>20</v>
      </c>
      <c r="I28" s="27">
        <f t="shared" si="1"/>
        <v>7287.51</v>
      </c>
      <c r="J28" s="7">
        <f t="shared" si="2"/>
        <v>10319.11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1263.8220000000001</v>
      </c>
      <c r="P28" s="7">
        <f t="shared" si="20"/>
        <v>0</v>
      </c>
      <c r="Q28" s="7">
        <f t="shared" si="21"/>
        <v>0</v>
      </c>
      <c r="R28" s="7">
        <f t="shared" si="8"/>
        <v>1263.8220000000001</v>
      </c>
      <c r="S28" s="8">
        <f t="shared" si="9"/>
        <v>-1263.8220000000001</v>
      </c>
      <c r="T28" s="8">
        <f t="shared" si="22"/>
        <v>0</v>
      </c>
      <c r="U28" s="8">
        <f t="shared" si="10"/>
        <v>0</v>
      </c>
      <c r="V28" s="22">
        <f t="shared" si="0"/>
        <v>-1263.8220000000001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>
        <v>0</v>
      </c>
      <c r="D29" s="28">
        <f t="shared" si="24"/>
        <v>7287.51</v>
      </c>
      <c r="E29" s="26">
        <v>0</v>
      </c>
      <c r="F29" s="25">
        <f t="shared" si="23"/>
        <v>3031.6</v>
      </c>
      <c r="G29" s="17">
        <f t="shared" si="18"/>
        <v>24</v>
      </c>
      <c r="H29" s="27">
        <f t="shared" si="19"/>
        <v>21</v>
      </c>
      <c r="I29" s="27">
        <f t="shared" si="1"/>
        <v>7287.51</v>
      </c>
      <c r="J29" s="7">
        <f t="shared" si="2"/>
        <v>10319.11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1263.8220000000001</v>
      </c>
      <c r="P29" s="7">
        <f t="shared" si="20"/>
        <v>0</v>
      </c>
      <c r="Q29" s="7">
        <f t="shared" si="21"/>
        <v>0</v>
      </c>
      <c r="R29" s="7">
        <f t="shared" si="8"/>
        <v>1263.8220000000001</v>
      </c>
      <c r="S29" s="8">
        <f t="shared" si="9"/>
        <v>-1263.8220000000001</v>
      </c>
      <c r="T29" s="8">
        <f t="shared" si="22"/>
        <v>0</v>
      </c>
      <c r="U29" s="8">
        <f t="shared" si="10"/>
        <v>0</v>
      </c>
      <c r="V29" s="22">
        <f t="shared" si="0"/>
        <v>-1263.8220000000001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>
        <v>0</v>
      </c>
      <c r="D30" s="28">
        <f t="shared" si="24"/>
        <v>7287.51</v>
      </c>
      <c r="E30" s="26">
        <v>0</v>
      </c>
      <c r="F30" s="25">
        <f t="shared" si="23"/>
        <v>3031.6</v>
      </c>
      <c r="G30" s="17">
        <f t="shared" si="18"/>
        <v>24</v>
      </c>
      <c r="H30" s="27">
        <f t="shared" si="19"/>
        <v>22</v>
      </c>
      <c r="I30" s="27">
        <f t="shared" si="1"/>
        <v>7287.51</v>
      </c>
      <c r="J30" s="7">
        <f t="shared" si="2"/>
        <v>10319.11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1263.8220000000001</v>
      </c>
      <c r="P30" s="7">
        <f t="shared" si="20"/>
        <v>0</v>
      </c>
      <c r="Q30" s="7">
        <f t="shared" si="21"/>
        <v>0</v>
      </c>
      <c r="R30" s="7">
        <f t="shared" si="8"/>
        <v>1263.8220000000001</v>
      </c>
      <c r="S30" s="8">
        <f t="shared" si="9"/>
        <v>-1263.8220000000001</v>
      </c>
      <c r="T30" s="8">
        <f t="shared" si="22"/>
        <v>0</v>
      </c>
      <c r="U30" s="8">
        <f t="shared" si="10"/>
        <v>0</v>
      </c>
      <c r="V30" s="22">
        <f t="shared" si="0"/>
        <v>-1263.8220000000001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>
        <v>0</v>
      </c>
      <c r="D31" s="28">
        <f t="shared" si="24"/>
        <v>7287.51</v>
      </c>
      <c r="E31" s="26">
        <v>0</v>
      </c>
      <c r="F31" s="25">
        <f t="shared" si="23"/>
        <v>3031.6</v>
      </c>
      <c r="G31" s="17">
        <f t="shared" si="18"/>
        <v>24</v>
      </c>
      <c r="H31" s="27">
        <f t="shared" si="19"/>
        <v>23</v>
      </c>
      <c r="I31" s="27">
        <f t="shared" si="1"/>
        <v>7287.51</v>
      </c>
      <c r="J31" s="7">
        <f t="shared" si="2"/>
        <v>10319.11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1263.8220000000001</v>
      </c>
      <c r="P31" s="7">
        <f t="shared" si="20"/>
        <v>0</v>
      </c>
      <c r="Q31" s="7">
        <f t="shared" si="21"/>
        <v>0</v>
      </c>
      <c r="R31" s="7">
        <f t="shared" si="8"/>
        <v>1263.8220000000001</v>
      </c>
      <c r="S31" s="8">
        <f t="shared" si="9"/>
        <v>-1263.8220000000001</v>
      </c>
      <c r="T31" s="8">
        <f t="shared" si="22"/>
        <v>0</v>
      </c>
      <c r="U31" s="8">
        <f t="shared" si="10"/>
        <v>0</v>
      </c>
      <c r="V31" s="22">
        <f t="shared" si="0"/>
        <v>-1263.8220000000001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>
        <v>0</v>
      </c>
      <c r="D32" s="28">
        <f t="shared" si="24"/>
        <v>7287.51</v>
      </c>
      <c r="E32" s="26">
        <v>0</v>
      </c>
      <c r="F32" s="25">
        <f t="shared" si="23"/>
        <v>3031.6</v>
      </c>
      <c r="G32" s="17">
        <f t="shared" si="18"/>
        <v>24</v>
      </c>
      <c r="H32" s="27">
        <f t="shared" si="19"/>
        <v>24</v>
      </c>
      <c r="I32" s="27">
        <f t="shared" si="1"/>
        <v>7287.51</v>
      </c>
      <c r="J32" s="7">
        <f t="shared" si="2"/>
        <v>10319.11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1263.8220000000001</v>
      </c>
      <c r="P32" s="7">
        <f t="shared" si="20"/>
        <v>0</v>
      </c>
      <c r="Q32" s="7">
        <f t="shared" si="21"/>
        <v>0</v>
      </c>
      <c r="R32" s="7">
        <f t="shared" si="8"/>
        <v>1263.8220000000001</v>
      </c>
      <c r="S32" s="8">
        <f t="shared" si="9"/>
        <v>-1263.8220000000001</v>
      </c>
      <c r="T32" s="8">
        <f t="shared" si="22"/>
        <v>0</v>
      </c>
      <c r="U32" s="8">
        <f t="shared" si="10"/>
        <v>0</v>
      </c>
      <c r="V32" s="22">
        <f t="shared" si="0"/>
        <v>-1263.8220000000001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7287.51</v>
      </c>
      <c r="D34" s="32"/>
      <c r="E34" s="33">
        <f>SUM(E9:E33)</f>
        <v>3031.6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1263.8220000000001</v>
      </c>
      <c r="X34" s="35">
        <f>SUM(X9:X33)</f>
        <v>0</v>
      </c>
      <c r="Y34" s="35">
        <f>SUM(Y9:Y33)</f>
        <v>0</v>
      </c>
      <c r="Z34" s="35">
        <f>SUM(Z9:Z33)</f>
        <v>1263.8220000000001</v>
      </c>
      <c r="AB34" s="35">
        <f>SUM(AB9:AB33)</f>
        <v>825.52</v>
      </c>
      <c r="AD34" s="35">
        <f>SUM(AD9:AD33)</f>
        <v>8229.768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10319.11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1263.8220000000001</v>
      </c>
      <c r="X40" s="40">
        <f>X34-X38</f>
        <v>0</v>
      </c>
      <c r="Y40" s="40">
        <f>Y34-Y38</f>
        <v>0</v>
      </c>
      <c r="Z40" s="40">
        <f>Z34-Z38</f>
        <v>1263.8220000000001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9" sqref="C9:C10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57031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8" t="s">
        <v>61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46"/>
      <c r="AB6" s="50" t="s">
        <v>24</v>
      </c>
      <c r="AD6" s="50" t="s">
        <v>25</v>
      </c>
    </row>
    <row r="7" spans="1:3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48"/>
      <c r="D8" s="46">
        <v>0</v>
      </c>
      <c r="E8" s="49"/>
      <c r="F8" s="20">
        <v>0</v>
      </c>
      <c r="G8" s="47"/>
      <c r="H8" s="46"/>
      <c r="I8" s="47"/>
      <c r="J8" s="4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>
        <f>6446.67+16666.67</f>
        <v>23113.339999999997</v>
      </c>
      <c r="F9" s="25">
        <f>F8+E9</f>
        <v>23113.339999999997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23113.339999999997</v>
      </c>
      <c r="K9" s="7">
        <f>IF(I9&gt;50000,(I9-50000)*20%+3600,IF(I9&gt;30000,(I9-30000)*18%,0))</f>
        <v>0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2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1849.07</v>
      </c>
      <c r="AD9" s="7">
        <f>(C9+E9)-Z9-AB9</f>
        <v>21264.269999999997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23113.339999999997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23113.339999999997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>
        <v>0</v>
      </c>
      <c r="D11" s="25">
        <f t="shared" ref="D11:D12" si="15">D10+C10</f>
        <v>0</v>
      </c>
      <c r="E11" s="26">
        <v>0</v>
      </c>
      <c r="F11" s="25">
        <f>F10+E11</f>
        <v>23113.339999999997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23113.339999999997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Q20" si="19">+P10+X10</f>
        <v>0</v>
      </c>
      <c r="Q11" s="7">
        <f t="shared" si="19"/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si="2"/>
        <v>0</v>
      </c>
      <c r="X11" s="7">
        <f t="shared" si="2"/>
        <v>0</v>
      </c>
      <c r="Y11" s="7">
        <f t="shared" si="2"/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>
        <v>0</v>
      </c>
      <c r="D12" s="25">
        <f t="shared" si="15"/>
        <v>0</v>
      </c>
      <c r="E12" s="26">
        <v>0</v>
      </c>
      <c r="F12" s="25">
        <f t="shared" ref="F12:F20" si="20">F11+E12</f>
        <v>23113.339999999997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23113.339999999997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19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"/>
        <v>0</v>
      </c>
      <c r="X12" s="7">
        <f t="shared" si="2"/>
        <v>0</v>
      </c>
      <c r="Y12" s="7">
        <f t="shared" si="2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0"/>
        <v>23113.339999999997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23113.339999999997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19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"/>
        <v>0</v>
      </c>
      <c r="X13" s="7">
        <f t="shared" si="2"/>
        <v>0</v>
      </c>
      <c r="Y13" s="7">
        <f t="shared" si="2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0"/>
        <v>23113.339999999997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23113.339999999997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19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"/>
        <v>0</v>
      </c>
      <c r="X14" s="7">
        <f t="shared" si="2"/>
        <v>0</v>
      </c>
      <c r="Y14" s="7">
        <f t="shared" si="2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>
        <v>0</v>
      </c>
      <c r="F15" s="25">
        <f t="shared" si="20"/>
        <v>23113.339999999997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23113.339999999997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19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"/>
        <v>0</v>
      </c>
      <c r="X15" s="7">
        <f t="shared" si="2"/>
        <v>0</v>
      </c>
      <c r="Y15" s="7">
        <f t="shared" si="2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0</v>
      </c>
      <c r="E16" s="26">
        <v>0</v>
      </c>
      <c r="F16" s="25">
        <f t="shared" si="20"/>
        <v>23113.339999999997</v>
      </c>
      <c r="G16" s="45">
        <v>5</v>
      </c>
      <c r="H16" s="40">
        <v>1</v>
      </c>
      <c r="I16" s="27">
        <f t="shared" si="3"/>
        <v>0</v>
      </c>
      <c r="J16" s="7">
        <f t="shared" si="4"/>
        <v>23113.339999999997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19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"/>
        <v>0</v>
      </c>
      <c r="X16" s="7">
        <f t="shared" si="2"/>
        <v>0</v>
      </c>
      <c r="Y16" s="7">
        <f t="shared" si="2"/>
        <v>0</v>
      </c>
      <c r="Z16" s="7">
        <f t="shared" si="12"/>
        <v>0</v>
      </c>
      <c r="AB16" s="7">
        <f t="shared" si="13"/>
        <v>0</v>
      </c>
      <c r="AD16" s="7">
        <f t="shared" si="14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20" si="21">D16+C16</f>
        <v>0</v>
      </c>
      <c r="E17" s="26">
        <v>0</v>
      </c>
      <c r="F17" s="25">
        <f t="shared" si="20"/>
        <v>23113.339999999997</v>
      </c>
      <c r="G17" s="45">
        <v>5</v>
      </c>
      <c r="H17" s="40">
        <v>2</v>
      </c>
      <c r="I17" s="27">
        <f t="shared" si="3"/>
        <v>0</v>
      </c>
      <c r="J17" s="7">
        <f t="shared" si="4"/>
        <v>23113.339999999997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19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"/>
        <v>0</v>
      </c>
      <c r="X17" s="7">
        <f t="shared" si="2"/>
        <v>0</v>
      </c>
      <c r="Y17" s="7">
        <f t="shared" si="2"/>
        <v>0</v>
      </c>
      <c r="Z17" s="7">
        <f t="shared" si="12"/>
        <v>0</v>
      </c>
      <c r="AB17" s="7">
        <f t="shared" si="13"/>
        <v>0</v>
      </c>
      <c r="AD17" s="7">
        <f t="shared" si="14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1"/>
        <v>0</v>
      </c>
      <c r="E18" s="26">
        <v>0</v>
      </c>
      <c r="F18" s="25">
        <f t="shared" si="20"/>
        <v>23113.339999999997</v>
      </c>
      <c r="G18" s="45">
        <v>5</v>
      </c>
      <c r="H18" s="40">
        <v>3</v>
      </c>
      <c r="I18" s="27">
        <f t="shared" si="3"/>
        <v>0</v>
      </c>
      <c r="J18" s="7">
        <f t="shared" si="4"/>
        <v>23113.339999999997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19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"/>
        <v>0</v>
      </c>
      <c r="X18" s="7">
        <f t="shared" si="2"/>
        <v>0</v>
      </c>
      <c r="Y18" s="7">
        <f t="shared" si="2"/>
        <v>0</v>
      </c>
      <c r="Z18" s="7">
        <f t="shared" si="12"/>
        <v>0</v>
      </c>
      <c r="AB18" s="7">
        <f t="shared" si="13"/>
        <v>0</v>
      </c>
      <c r="AD18" s="7">
        <f t="shared" si="14"/>
        <v>0</v>
      </c>
      <c r="AE18" s="6"/>
    </row>
    <row r="19" spans="1:31" x14ac:dyDescent="0.25">
      <c r="A19" s="23"/>
      <c r="B19" s="15">
        <v>11</v>
      </c>
      <c r="C19" s="24">
        <v>0</v>
      </c>
      <c r="D19" s="28">
        <f t="shared" si="21"/>
        <v>0</v>
      </c>
      <c r="E19" s="26">
        <v>0</v>
      </c>
      <c r="F19" s="25">
        <f t="shared" si="20"/>
        <v>23113.339999999997</v>
      </c>
      <c r="G19" s="45">
        <v>5</v>
      </c>
      <c r="H19" s="40">
        <v>4</v>
      </c>
      <c r="I19" s="27">
        <f t="shared" si="3"/>
        <v>0</v>
      </c>
      <c r="J19" s="7">
        <f t="shared" si="4"/>
        <v>23113.339999999997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19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"/>
        <v>0</v>
      </c>
      <c r="X19" s="7">
        <f t="shared" si="2"/>
        <v>0</v>
      </c>
      <c r="Y19" s="7">
        <f t="shared" si="2"/>
        <v>0</v>
      </c>
      <c r="Z19" s="7">
        <f t="shared" si="12"/>
        <v>0</v>
      </c>
      <c r="AB19" s="7">
        <f t="shared" si="13"/>
        <v>0</v>
      </c>
      <c r="AD19" s="7">
        <f t="shared" si="14"/>
        <v>0</v>
      </c>
      <c r="AE19" s="6"/>
    </row>
    <row r="20" spans="1:31" x14ac:dyDescent="0.25">
      <c r="A20" s="23"/>
      <c r="B20" s="15">
        <v>12</v>
      </c>
      <c r="C20" s="24">
        <v>0</v>
      </c>
      <c r="D20" s="28">
        <f t="shared" si="21"/>
        <v>0</v>
      </c>
      <c r="E20" s="26">
        <v>0</v>
      </c>
      <c r="F20" s="25">
        <f t="shared" si="20"/>
        <v>23113.339999999997</v>
      </c>
      <c r="G20" s="45">
        <v>5</v>
      </c>
      <c r="H20" s="40">
        <v>5</v>
      </c>
      <c r="I20" s="27">
        <f t="shared" si="3"/>
        <v>0</v>
      </c>
      <c r="J20" s="7">
        <f t="shared" si="4"/>
        <v>23113.339999999997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19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"/>
        <v>0</v>
      </c>
      <c r="X20" s="7">
        <f t="shared" si="2"/>
        <v>0</v>
      </c>
      <c r="Y20" s="7">
        <f t="shared" si="2"/>
        <v>0</v>
      </c>
      <c r="Z20" s="7">
        <f t="shared" si="12"/>
        <v>0</v>
      </c>
      <c r="AB20" s="7">
        <f t="shared" si="13"/>
        <v>0</v>
      </c>
      <c r="AD20" s="7">
        <f t="shared" si="14"/>
        <v>0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0</v>
      </c>
      <c r="D22" s="32"/>
      <c r="E22" s="33">
        <f>SUM(E9:E21)</f>
        <v>23113.339999999997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1849.07</v>
      </c>
      <c r="AD22" s="35">
        <f>SUM(AD9:AD21)</f>
        <v>21264.269999999997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23113.339999999997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F6:F7"/>
    <mergeCell ref="A6:A7"/>
    <mergeCell ref="B6:B7"/>
    <mergeCell ref="C6:C7"/>
    <mergeCell ref="D6:D7"/>
    <mergeCell ref="E6:E7"/>
    <mergeCell ref="S6:V6"/>
    <mergeCell ref="W6:Z6"/>
    <mergeCell ref="AB6:AB7"/>
    <mergeCell ref="AD6:AD7"/>
    <mergeCell ref="G6:G7"/>
    <mergeCell ref="H6:H7"/>
    <mergeCell ref="I6:I7"/>
    <mergeCell ref="J6:J7"/>
    <mergeCell ref="K6:N6"/>
    <mergeCell ref="O6:R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Bi-Monthly</vt:lpstr>
      <vt:lpstr>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Rashna P. Lingam</cp:lastModifiedBy>
  <dcterms:created xsi:type="dcterms:W3CDTF">2014-11-02T21:04:48Z</dcterms:created>
  <dcterms:modified xsi:type="dcterms:W3CDTF">2019-02-05T22:44:21Z</dcterms:modified>
</cp:coreProperties>
</file>